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Labdarúgás" sheetId="1" r:id="rId1"/>
    <sheet name="Úszá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GoBack" localSheetId="0">Labdarúgás!$L$18</definedName>
    <definedName name="Bejegyzes">[1]Útmutató!$B$9:$B$12</definedName>
    <definedName name="_xlnm.Print_Area" localSheetId="0">Labdarúgás!$A$5:$L$44</definedName>
    <definedName name="OLE_LINK1" localSheetId="0">Labdarúgás!$F$14</definedName>
  </definedNames>
  <calcPr calcId="125725"/>
</workbook>
</file>

<file path=xl/calcChain.xml><?xml version="1.0" encoding="utf-8"?>
<calcChain xmlns="http://schemas.openxmlformats.org/spreadsheetml/2006/main">
  <c r="K45" i="1"/>
  <c r="I45"/>
  <c r="K53" i="2"/>
  <c r="I53"/>
  <c r="K45"/>
  <c r="I45"/>
  <c r="K43"/>
  <c r="I43"/>
  <c r="K35"/>
  <c r="I35"/>
  <c r="K55"/>
  <c r="I55"/>
  <c r="K46"/>
  <c r="I46"/>
  <c r="K37"/>
  <c r="I37"/>
  <c r="K29"/>
  <c r="I29"/>
  <c r="K20"/>
  <c r="I20"/>
  <c r="K13"/>
  <c r="I13"/>
  <c r="K55" i="1"/>
  <c r="I55"/>
  <c r="K53"/>
  <c r="I53"/>
  <c r="K46"/>
  <c r="I46"/>
  <c r="K43"/>
  <c r="I43"/>
  <c r="K37"/>
  <c r="I37"/>
  <c r="K35"/>
  <c r="I35"/>
  <c r="K29"/>
  <c r="I29"/>
  <c r="K20"/>
  <c r="I20"/>
  <c r="K13"/>
  <c r="I13"/>
  <c r="K16" i="2"/>
  <c r="K54"/>
  <c r="I51"/>
  <c r="I48"/>
  <c r="I47"/>
  <c r="I44"/>
  <c r="I42"/>
  <c r="I36"/>
  <c r="I34"/>
  <c r="I30"/>
  <c r="I27"/>
  <c r="I26"/>
  <c r="I25"/>
  <c r="I23"/>
  <c r="I19"/>
  <c r="I18"/>
  <c r="K16" i="1"/>
  <c r="I16" i="2"/>
  <c r="I15"/>
  <c r="I12"/>
  <c r="I11"/>
  <c r="I10"/>
  <c r="I9"/>
  <c r="I6"/>
  <c r="I54" i="1"/>
  <c r="I9" l="1"/>
  <c r="I54" i="2" l="1"/>
  <c r="I51" i="1"/>
  <c r="I48"/>
  <c r="I47"/>
  <c r="I44"/>
  <c r="I36"/>
  <c r="I34"/>
  <c r="I30"/>
  <c r="I25"/>
  <c r="I23"/>
  <c r="I16"/>
  <c r="I10" l="1"/>
  <c r="I42"/>
  <c r="I27"/>
  <c r="I26"/>
  <c r="I18"/>
  <c r="I19" l="1"/>
  <c r="I15"/>
  <c r="I12"/>
  <c r="I11"/>
  <c r="I6" l="1"/>
</calcChain>
</file>

<file path=xl/sharedStrings.xml><?xml version="1.0" encoding="utf-8"?>
<sst xmlns="http://schemas.openxmlformats.org/spreadsheetml/2006/main" count="1159" uniqueCount="496">
  <si>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</si>
  <si>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</si>
  <si>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</si>
  <si>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</si>
  <si>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</si>
  <si>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</si>
  <si>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</si>
  <si>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</si>
  <si>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</si>
  <si>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</si>
  <si>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</si>
  <si>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</si>
  <si>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kollokvium</t>
  </si>
  <si>
    <t>vizsgára bocsátás feltétele: félév végi zárthelyi dolgozat 50%-os teljesítése</t>
  </si>
  <si>
    <t>Torna és gimnasztika alapjai</t>
  </si>
  <si>
    <t xml:space="preserve">Basics of Physical Exercise and Gymnastics </t>
  </si>
  <si>
    <t xml:space="preserve">A tantárgy szakmai tartalma:
A hallgató ismerje meg a gimnasztika és a sporttorna alapfogalmait, szaknyelvét, mozgásanyagát, ennek széleskörű differenciált alkalmazási lehetőségeit. Képes legyen módszertani ismereteinek alkalmazásával  gyakorlatvezetésre, gyakorlatsorozatok ill. gyakorlatfüzérek szerkesztésére, valamint a gimnasztika és a torna mozgásanyagával a kondícionális, koordinációs képességek és az ízületi mozgékonyság fejlesztésére. </t>
  </si>
  <si>
    <t>Professional content of course: The students become familiar with the basic concepts, terminology, movement material of gymnastics and sports gymnastics, and the wide range of its application possibilities . They are able to apply their methodological knowledge to instruct activities, plan practice series or strings and using exercise and gymnastics material they improve fitness, coordination skills and joint mobility.</t>
  </si>
  <si>
    <t>gyakorlati jegy</t>
  </si>
  <si>
    <t xml:space="preserve">vizsgára bocsátás feltétele: házi dolgozatok elkészítése, zárthelyi dolgozatok 50 %-os teljesítése </t>
  </si>
  <si>
    <t>requirement(s) for admission to examination:  an end-term test with a minimum passing rate of 50%</t>
  </si>
  <si>
    <t xml:space="preserve">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</si>
  <si>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Gyakorlati jegy</t>
  </si>
  <si>
    <t>Anatómia</t>
  </si>
  <si>
    <t>Anatomy</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</si>
  <si>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</si>
  <si>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</si>
  <si>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</si>
  <si>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</si>
  <si>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</si>
  <si>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A vizsgára bocsátásnak nincs előfeltétele. </t>
  </si>
  <si>
    <t xml:space="preserve">There are no requirements for admission to examination.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</si>
  <si>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</si>
  <si>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</si>
  <si>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</si>
  <si>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</si>
  <si>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</si>
  <si>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2 zárthelyi dolgozat 50%-os teljesítése</t>
  </si>
  <si>
    <t>2 in-class papers with a minimum passing rate of 50%</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</si>
  <si>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</si>
  <si>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</si>
  <si>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</si>
  <si>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</si>
  <si>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</si>
  <si>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BAI0024</t>
  </si>
  <si>
    <t>Economics 1.</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</si>
  <si>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</si>
  <si>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The methods of economics. The general traits of economy. The actors. Introduction to microeconomics.  Demand and supply. Elasticity of demand and supply. Efficiency of demand-supply pricing. Demand and the theory of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Interest rate, profit and capital.</t>
  </si>
  <si>
    <t>vizsgára bocsátás feltétele: 2 db zárthelyi dolgozat (min.51%), írásbeli vizsga</t>
  </si>
  <si>
    <t>Requirement for admission to examination: 2 in-class tests with a minimum passing rate of  51%; written examination</t>
  </si>
  <si>
    <t>term grade</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</si>
  <si>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</si>
  <si>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</si>
  <si>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</si>
  <si>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</si>
  <si>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</si>
  <si>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 xml:space="preserve">Zárthelyi dolgozat 50%-os teljesítése </t>
  </si>
  <si>
    <t>an in –class test with a minimum passing rate of 50%</t>
  </si>
  <si>
    <t>A tantárgy szakmai tartalma:
A szociológia tárgya, módszere, alapvető szemlélete, emberképe A szociológia és a társadalomtudományok kapcsolata. A szociológia tudományelméleti kérdései, története, klasszikusai, (Weber, Durcheim, Marx) Szakszociológiák kialakulása. A sportsziciológiának, mint alkalmazott szociológiai tudománynak a kialakulása és fejlődése.A sportszociológia nemzetközi és hazai fejlődése (elméletek, témák, módszerek, kutatók)  Hagyományos sport, modern sport jellemzői, rendszerei. Versenysport létrejötte (szervezetek, szabályok, rekordok). A sport társadalmi funkciói.</t>
  </si>
  <si>
    <t>Professional content of the course:
Sociology (its object, methodology, viewpoint, man's picture) The relationship of sociology and social sciences. Science theory, history and classics of Sociology. (Weber, Durcheim, Marx) The evaluation of specialised sociology.   The evolution and development of sport sociology, as applied sociology science. The international and national development of sport sociology (theories, themes, methods, researchers) Traditional sport. Modern sport- characteristics and system. Competitive sports. (formation, organizations, rules, records).  The social functions of sport.</t>
  </si>
  <si>
    <t>2 zárthelyi dolgozat</t>
  </si>
  <si>
    <t>end term test, mid term test</t>
  </si>
  <si>
    <t xml:space="preserve">ANDORKA R. (2006): Bevezetés a szociológiába. Osiris Kiadó, Budapest ISBN: 9633792789. Giddns,A.. (2008): Szociológia. Osiris Kiadó, Budapest, ISBN: 9789633899847. 
FÖLDESINÉ SZABÓ . GY..,GÁL A.., DÓCZI T. (2010): Sportszociológia. SE-TSK, Budapest,ISBN 9789637166969; </t>
  </si>
  <si>
    <t>BAI0002</t>
  </si>
  <si>
    <t>Környezet és ember</t>
  </si>
  <si>
    <t>Environment and Human</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</si>
  <si>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</si>
  <si>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Vizsgára bocsátás feltétele: félév végi zárthelyi dolgozat 50%-os teljesítése</t>
  </si>
  <si>
    <t>Requirement(s) for admission to examination:  an end-term test with a minimum passing rate of 50%</t>
  </si>
  <si>
    <t>2 évközi dolgozat megírása, min. 50%</t>
  </si>
  <si>
    <t>Félév végi dolgozat és gyakorlati bemutatók.</t>
  </si>
  <si>
    <t>End-term test and practical exam.</t>
  </si>
  <si>
    <t>BSR2122</t>
  </si>
  <si>
    <t>Sportpszichológia alapjai</t>
  </si>
  <si>
    <t>Basics of Sports Psychology</t>
  </si>
  <si>
    <t>A tantárgy szakmai tartalma:
- a sportpszichológiának, mint alkalmazott pszichológiai tudománynak a kialakulása,
- a sportoló adott szociális környezetben végzett sporttevékenységnek lélektani vonatkozásai és módszerei, 
- az optimális sportteljesítmény és felkészítés pszichés feltételei, 
- a sporttevékenység személyiségfejlesztő hatása, 
- a csapatpszichológia alapvető ismereteinek és módszereiek elsajátítása.</t>
  </si>
  <si>
    <t>Professional content of the course:
- the development of sports psychology as applied psychological science,
- the psychological aspects and methods of  an athlete's sporting activities in a given social environment,
- the psychological conditions of optimal sports performance and preparation,
- the effect of sport on personality development,
- basic knowledge and methods of team psychology.</t>
  </si>
  <si>
    <t>requirement(s) for admission to examination: an end-term test with a minimum passing rate of 50%</t>
  </si>
  <si>
    <t xml:space="preserve">BUDAVÁRI Á. (2007): Sportpszichológia. Medicine Könyvkiadó Zrt, 252., ISBN: 978-963-226-109-6
GYÖMBÉR N., KOVÁCS K. (2012): Fejben dől el - Sportpszichológia mindenkinek, Noran Libro Kiadó, 313., ISBN: 9789639996663
BAUMANN S.  (2006): Csapatpszichológia. Dialog Campus, 203., ISBN: 9789639310742
LÉNÁRT Á. (2002): Téthelyzetben. Országos Sportegészségügyi Intézet, 147., ISBN: 9632061764
</t>
  </si>
  <si>
    <t>Csapatsportjátékok 2. (kézilabda, kosárlabda)</t>
  </si>
  <si>
    <t xml:space="preserve">A tantárgy szakmai tartalma:
Kézilabdázás: 
A kézilabdázás nemzetközi, hazai története (eredete, fejlődési szakaszai), valamint játék- és versenyszabályai. Jegyzőkönyvvezetés. Sportjátékok oktatásának menete és utánpótlás rendszerének kiépítése. Korosztályos versenyeztetés (szivacskézilabdázás). A kézilabdázás szabadidős lehetőségei (pl. strandkézilabdázás). Mérkőzések statisztikai megfigyelése, elemzése. Labdás ügyességfejlesztés, a kézilabdázás oktatásánál felhasználható testnevelési játékok, valamint az előkészítő és rávezető gyakorlatok (kényszerítő helyzetek) szerepe és sportág specifikus alkalmazása. Az alapvető technikai elemek oktatása és taktikai vonatkozásainak megismerése. 
Kosárlabdázás:
A labdajátékok kialakulása és rövid történeti áttekintése hazai és nemzetközi vonatkozásban. A tárgy oktatásának kapcsolata más sportjátékok oktatásával.  A labda nélküli és labdás technika elemek sajátosságai. Támadási és védekezési feladatok: 1: 1, 2: 1, 2: 2, 3: 2, 3: 3 játékalapelemekben. Támadó és védő rendszerek a kosárlabdázásban.                                                                      </t>
  </si>
  <si>
    <t>Professional content of the course:
Handball: 
History of handball - domestic as well as international (its origin, and stages of its development). Rules and keeping the records. Process of instructing the sport games, supply system. Age group competition. Free-time forms of handball (e.g. beach handball). Statistical observation and investigation of handball games. Handball-specific application of preparatory and warm-up exercises. The aim of the course is to get to know the up-to-date theory and practice of handball, as well as the basic methodology of instructing handball. Students become familiar with organizing games, championships and basic trainer tasks.
Basketball:
Brief history of ball games - domestic as well as international. The relation of teaching this subject to other branches of sports. Basketball: Attack and defence exercises: in 1:1, 2:1, 2:2, 3:2, 3:3 game basic elements. Attack and defence systems in playing basketball. The aim of the course is to introduce the up-to-date theory and practise of ball games, as well as the importance of the national league systems within the ball games.</t>
  </si>
  <si>
    <t xml:space="preserve">Kézilabda:                             
BAUMBERGER, J. (szerk.) (2001): 704 kézilabda játék és gyakorlat. Dialóg Campus Kiadó, Budapest-Pécs, 179 o., ISBN:9789639123861
HORVÁTH J., JUHÁSZ I., KOVÁCS L., MOCSAI L. (2004): Kézilabda II. kötet. Papirusz Duola Kiadó, Budapest, 194. o., ISBN: 9637452095
SZABÓ J. (2004): Kézilabdázás. Technika. Taktika. Oktatás. JGYF Kiadó, Szeged, 266 o., ISBN: 963-9167-82-7
ZSIGA GY. (1998): Kézikönyv a kézilabdázás oktatásához. TF jegyzet, Budapest, ISBN nélküli
MAGYAR KÉZILABDA SZÖVETSÉG (2016): Kézilabda játék - és versenyszabályok, ISBN nélküli                     
Kosárlabda:                                        
BÁCSALMÁSI G.-BÁCSALMÁSI L.(2005): Tanulj meg kosárlabdát tanítani. I. kötet. Budapest, 208 o., ISBN: 963-218-688-5
Nemzetközi kosárlabda játékszabályok és hivatalos szabálymagyarázatok 2014. MKOSZ, Budapest, ISBN nélküli
PÁDER J. (1986): Kosárlabdázás. Sport Kiadó, Budapest.
PETER, V.:(szerk.) (2001): 1006 játék és gyakorlatforma a kosárlabdában. Dialóg Campus Kiadó, Budapest-Pécs,320 o, ISBN:9789639123854
RÁNKY M.(1999): Játék a kosárlabda - a kosárlabda játék. Pauz - Westermann Könyvkiadó KFT, Celldömölk.
</t>
  </si>
  <si>
    <t>BAI0018</t>
  </si>
  <si>
    <t>Üzleti etika</t>
  </si>
  <si>
    <t>Business Ethics</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</si>
  <si>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</si>
  <si>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</si>
  <si>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egy teszt, egy esszé</t>
  </si>
  <si>
    <t>one test, one essay</t>
  </si>
  <si>
    <t>Examination</t>
  </si>
  <si>
    <t>Sports Management 1.</t>
  </si>
  <si>
    <t xml:space="preserve">A tantárgy célja olyan szervezési és vezetési ismeretek elsajátítása, mely segíti a leendő sportszakembereket a sportszervezetek irányításában, tisztségviselői teendők ellátásában, sportversenyek megszervezésében és menedzselésében. _x000D_
Alapfogalmak definiálása (szervezés, tervezés, menedzsment stb.)._x000D_
A sportmenedzsment feladatai._x000D_
A sportmenedzser feladatrendszere_x000D_
A hazai és nemzetközi trendek ismerete a sportmenedzsment területén_x000D_
Sportszervezetek, szervezet és környezete, a sportszervezetek felépítése, működése_x000D_
A testnevelés és sport színterei. _x000D_
Szponzorálás, támogatás a sportban_x000D_
A sportversenyek típusai és szervezésének metodológiai kérdései. _x000D_
Versenyrendezés feladatai._x000D_
_x000D_
</t>
  </si>
  <si>
    <t xml:space="preserve">The aim of the subject is to provide organisational and management knowledge which helps the future sport experts to manage sports organisations, to perform the task of officers, to organise and manage sport competitions._x000D_
Determining the basic concepts (organising, planning, management etc.)_x000D_
The tasks of sport management._x000D_
The task system of sport management._x000D_
Home and international trends in sport management._x000D_
Sport organisations and environment of sport organizations, the structure and operation of sport organisations._x000D_
Scenes of physical education and sport._x000D_
Sponsorship and support in sports._x000D_
The types of sport competitions and methodological aspects of organising them._x000D_
The tasks of organising competitions._x000D_
</t>
  </si>
  <si>
    <t>2 mid term tests,with a minimum passing rate of 50%</t>
  </si>
  <si>
    <t xml:space="preserve">NYERGES M.: A sportmenedzsment alapjai. Bp. SE TF, 2007_x000D_
HOFFMAN Istvánné (1999): Sport-marketingmenedzsment; MTE, Bp._x000D_
STERBENZ T. –GÉCZI G. (szerk, 2013): Sportmenedzsment TF Egyetemi jegyzet_x000D_
KISS G. - SZABÓ J.: A sportvezetés, -szervezés és a sportmarketing alapjai. JGYF kiadó, Szeged, 2004._x000D_
HOFFMAN Istvánné: Sport-marketingmenedzsment, Bp. MTE, 1999._x000D_
_x000D_
</t>
  </si>
  <si>
    <t>Szakmai gyakorlat 2.</t>
  </si>
  <si>
    <t>Sportpedagógia</t>
  </si>
  <si>
    <t>Sports Pedagogy</t>
  </si>
  <si>
    <t>A tantárgy szakmai tartalma:
- a sportpedagógia, mint alkalmazott pedagógiai tudománynak a kialakulása,
- a sportoló adott szociális környezetben végzett sporttevékenységnek pedagógiai vonatkozásai és módszerei,
- motiváció a sportban,
- ismeretátadási készség- és képességfejlesztés,
- személyiségfejlesztés pedagógiai problémái,
- tehetségfelismerés, és –gondozás,
- sportágválasztás.</t>
  </si>
  <si>
    <t>Professional content of the course:
- development of sports pedagogy as applied pedagogical science,
- pedagogical aspects and methods of an athlete's sporting activities in a given social environment,
- motivation in sports,
- development of knowledge transfer ability and skill,
- pedagogical problems of personality development,
- talent recognition and care,
- choice of sports.</t>
  </si>
  <si>
    <t>zárthelyi dolgozat és beadandó házi dolgozat</t>
  </si>
  <si>
    <t>in-class test, home assignment</t>
  </si>
  <si>
    <t>BÍRÓNÉ N. E. (szerk.)(2004): Sportpedagógia. Dialog-Campus Kiadó, Budapest-Pécs, ISBN: 978-963-642-445-9
PRISZTOKA Gy. (2006): Sportpedagógia. In: HORVÁTH L., PRISZTÓKA GY. (szerk): A sportpedagógia és sportpszichológia alapkérdései. Bessenyei Kiadó, Nyíregyháza 
BALOGH I. (2006): Pedagógiai pszichológia az iskolai gyakorlatban. Urbis Könyvkiadó, Budapest, ISBN: 9639291943
HUNYADI GY., NÁDASI M. (szerk)(2004): Pedagógiai tervezés. Coménius Bt., Pécs, ISBN:2050000006586</t>
  </si>
  <si>
    <t>BSR2124</t>
  </si>
  <si>
    <t>Research Methods of Social Sciences</t>
  </si>
  <si>
    <t>A tantárgy szakmai tartalma:
Kutatás a gyakorlatban. A kérdésfeltevéstől  (szakirodalmi tájékozódás, internet használat) a bizonyításig. A tudományos közlemények készítésének formai és tartalmi szabályai.  Hipotézisalkotás. Méréstani ismeretek. Adatfeldolgozási módszerek. SPSS statisztikai program alkalmazása. Szakdolgozat készítés alapelvei. Prezentáció készítés szempontjai.</t>
  </si>
  <si>
    <t>Professional content of the course:
Research in practice. Form asking questions (orientation in the literature, internet usage) to verification. The rules of the form and content of preparing scientific publications. Creating hypotheses. Metrology studies. Data processing methods. Application of the SPSS statistical software. The principles of writing a thesis. The aspects of preparing presentations.</t>
  </si>
  <si>
    <t>Vizsgára bocsátás feltétele:  7000 karakteres dolgozat, PPT prezentációk, zárthelyi dolgozat 70 %-os teljesítése.</t>
  </si>
  <si>
    <t xml:space="preserve">Requirement(s) for admission to examination: Test paper of  7000 characters, PPT presentations,
mid-term test with a minimum passing rate of 70%.
</t>
  </si>
  <si>
    <t>BSR2147</t>
  </si>
  <si>
    <t>Sportszaknyelv 1. (angol)</t>
  </si>
  <si>
    <t>A tantárgy szakmai tartalma:
A kurzus végeztével a hallgató ismeri a legkülönfélébb sportágak, sportegészségügy és táplálkozástan angol szakkifejezéseit, képes a munkájához szükséges legfontosabb szakirodalom tanulmányozására  és az idegen nyelvű szakmai kommunikációra.</t>
  </si>
  <si>
    <t>Professional content of the course:
At the end of the course students are familiar with the English terminology of different sports, sports medicine and dietetics, can study the specialized literature required for their profession and possess good communication skills in the foreign language in their special field.</t>
  </si>
  <si>
    <t>vizsgára bocsátás feltétele: zárthelyi dolgozat 50%-os teljesítése, prezentáció elkészítése</t>
  </si>
  <si>
    <t>Requirements for admission to examination: an  in-class test with a minimum passing rate of 50%, a PPT presentation</t>
  </si>
  <si>
    <t>NEMERKÉNYI-HIDEGKUTI K. (2006): English through Sport, Semmelweis Egyetem,Testnevelési és Sporttudományi Kar /TF/, Budapest. 240 p
NEMERKÉNYI-HIDEGKUTI K. (2000): Practice Book for Sport-Specific English. Semmelweis Egyetem, Testnevelési és Sporttudományi Kar /TF/, Budapest. 122 p.
NEMERKÉNYI-HIDEGKUTI K. (2009): Sportszótár. Semmelweis Egyetem, Testnevelési és Sporttudományi Kar /TF/, Budapest. 348 p.
NEMERKÉNYI-HIDEGKUTI K.– SIMON H. (1993): English Dictionary of Sports. Magyar Testnevelési Egyetem /TF/, Budapest. 234 p.</t>
  </si>
  <si>
    <t>Atlétika</t>
  </si>
  <si>
    <t>Track and Field</t>
  </si>
  <si>
    <t>BSR2219</t>
  </si>
  <si>
    <t>Sporttáplálkozás</t>
  </si>
  <si>
    <t>Sports Nutrition</t>
  </si>
  <si>
    <t>A tantárgy szakmai tartalma:
Megismertetni a hallgatókkal a sporttáplálkozás alapjait. A sporttáplálkozás összekapcsolja a táplálkozást a fizikai teljesítménnyel. Minden aktív ember táplálkozási szükségleteit figyelembe veszi, amely kiterjed a sportoló egészségi állapotára és teljesítményére. A táplálkozásra összpontosít, amely a testmozgás, a gyógyulás, a teljesítmény és a test szöveteinek növekedéséhez, karbantartásához és javításához szükséges alapvető elemeket biztosítja.</t>
  </si>
  <si>
    <t>Professional content of the course:
This course is aimed  to introduce to students general principles of sports nutrition. Sports nutrition links diet with physical performance. It considers the nutritional needs of all active people, covering the areas of health and performance in sports. It focuses on nutrition providing the fuel for exercise, recovery, performance and the essential elements for growth, maintenance and repair of the body’s tissues.</t>
  </si>
  <si>
    <t>prezentáció, zárthelyi dolgozat 60%-os teljesítése</t>
  </si>
  <si>
    <t>a PPT presentation, an in-class test with a minimum passing rate of 60%</t>
  </si>
  <si>
    <t>SILYE G (2014): Sporttáplálkozás a maximális teljesítményhez – táplálkozási kézikönyv sportolóknak. Exsol-Group KFT. Szigetszentmiklós  1.-191. oldal, ISBN: 978963080283                            
BOROS K. – FEKETE K. – DR. LELOVICS ZS. (2012): Sporttáplálkozás szabadidő-sportolóknak. Cser Könyvkiadó és Ker. KFT., Budapest   1.-108. oldal, ISBN: 9789632782263
KÁDAS L, ZAJKÁS G. (2006): Táplálkozástani fogalomtár. Kossuth Kiadó, Budapest 1-176. oldal, ISBN: ISBN: 9630948613                                          
BEAN A. (2002): Modern sporttáplálkozás – Útmutató a jó kondícióhoz. Gold Book 1.-256. oldal, ISBN: 9789639248779</t>
  </si>
  <si>
    <t>Team Sports Games 2. (Handball, Basketball)</t>
  </si>
  <si>
    <t>Professional Practice 2.</t>
  </si>
  <si>
    <t>Professional Language of Sports 1. (English)</t>
  </si>
  <si>
    <t>1. mid-term test: 15 p._x000D_
2. mid-term test: 15 p._x000D_
Individual project: 15p. _x000D_
End-term test: 55 p._x000D_
Total: 100 p._x000D_
_x000D_
Minimum passing rate:  51%</t>
  </si>
  <si>
    <t>1. Évközi Zh dolgozat: 15 p._x000D_
2. Évközi Zh dolgozat: 15 p. _x000D_
Egyéni projektfeladat: 15 p._x000D_
Év végi Zh dolgozat: 55 p._x000D_
Összesen: 100 p._x000D_
_x000D_
Elégséges szint: 51%-tól</t>
  </si>
  <si>
    <t>ÁCS P. (2009): Sporttudományi kutatások módszertana. PTE-TTK TSTI, Pécs, 291. ISBN: 963 86277 35. 4.
BABBIE, E. (2008): A társadalomkutatás gyakorlata. Balassi Kiadó, Budapest, 744. ISBN:
9789635067640
FALUS I. (szerk.)(2000): Bevezetés a pedagógiai kutatás módszereibe. Műszaki Könyvkiadó, Budapest. ISBN: 9789631626643
SAJTOS L., MITEV A. (2007): SPSS kutatási és adatelemzési kézikönyv. Alinea Kiadó, Budapest. ISBN: 978-963-9659-08-7
Hegedüs F. (2018): Bevezetés a tudományos kutatásba (https://mooc.nye.hu/login/index.php#section-16), Nyíregyházi Egyetem, Nyíregyháza</t>
  </si>
  <si>
    <t>Szak neve: Edző alapképzési szak</t>
  </si>
  <si>
    <t>BED1101</t>
  </si>
  <si>
    <t>BED1102</t>
  </si>
  <si>
    <t>Filozófia</t>
  </si>
  <si>
    <t>BED1103</t>
  </si>
  <si>
    <t>Testkultúra elmélet és sporttörténet (EU és sport)</t>
  </si>
  <si>
    <t>BED1104</t>
  </si>
  <si>
    <t>Humánbiológia</t>
  </si>
  <si>
    <t>BED1105</t>
  </si>
  <si>
    <t>Csapatsportjátékok 1. (röplabda, tenisz)</t>
  </si>
  <si>
    <t>BED1151</t>
  </si>
  <si>
    <t>Sportági elmélet és gyakorlat 1.</t>
  </si>
  <si>
    <t>BED1207</t>
  </si>
  <si>
    <t>Élettan ( Biokémia, Terhelés élettan, Balesetvédelem-elsősegély)</t>
  </si>
  <si>
    <t>BED1208</t>
  </si>
  <si>
    <t>A multikulturális nevelés gyakorlata</t>
  </si>
  <si>
    <t>BED1209</t>
  </si>
  <si>
    <t>Az emberi fejlődés</t>
  </si>
  <si>
    <t>BED1210</t>
  </si>
  <si>
    <t>Edzéselmélet 1.</t>
  </si>
  <si>
    <t>BED1211</t>
  </si>
  <si>
    <t>BED1252</t>
  </si>
  <si>
    <t>Sportági elmélet és gyakorlat 2.</t>
  </si>
  <si>
    <t>BED1113</t>
  </si>
  <si>
    <t xml:space="preserve">Rekreációs és szabadidősportok </t>
  </si>
  <si>
    <t>BED1114</t>
  </si>
  <si>
    <t>Pedagógiai szociálpszichológia</t>
  </si>
  <si>
    <t>Közgazdaságtan 1.</t>
  </si>
  <si>
    <t>BED1115</t>
  </si>
  <si>
    <t>Edzéselmélet 2.</t>
  </si>
  <si>
    <t>BED1116</t>
  </si>
  <si>
    <t>BED1118</t>
  </si>
  <si>
    <t>Gyógytestnevelés elmélete és gyakorlata</t>
  </si>
  <si>
    <t>BED1153</t>
  </si>
  <si>
    <t>Sportági elmélet és gyakorlat 3.</t>
  </si>
  <si>
    <t>Bevezetés a tudományos kutatásokba</t>
  </si>
  <si>
    <t>BED1219</t>
  </si>
  <si>
    <t>Mozgástanulás és mozgás elemzés (Biomechanika)</t>
  </si>
  <si>
    <t>BED1220</t>
  </si>
  <si>
    <t>Motoros képességek fejlesztése</t>
  </si>
  <si>
    <t>BED1221</t>
  </si>
  <si>
    <t>Küzdősportok</t>
  </si>
  <si>
    <t>BED1222</t>
  </si>
  <si>
    <t>BED1223</t>
  </si>
  <si>
    <t>Szakmai gyakorlat 1. (akadémia látogatás)</t>
  </si>
  <si>
    <t>BED1254</t>
  </si>
  <si>
    <t>Sportági elmélet és gyakorlat 4.</t>
  </si>
  <si>
    <t>BED1125</t>
  </si>
  <si>
    <t>Testnevelés elmélet és módszertan</t>
  </si>
  <si>
    <t>BED1126</t>
  </si>
  <si>
    <t xml:space="preserve">Rehabilitáció, prevenció </t>
  </si>
  <si>
    <t>BED1127</t>
  </si>
  <si>
    <t>Szakmai identitás fejlesztése</t>
  </si>
  <si>
    <t>BED1128</t>
  </si>
  <si>
    <t>Testnevelés és népi játékok</t>
  </si>
  <si>
    <t>BED1130</t>
  </si>
  <si>
    <t>Táborok szervezése</t>
  </si>
  <si>
    <t>BED1131</t>
  </si>
  <si>
    <t>BED1132</t>
  </si>
  <si>
    <t>BED1133</t>
  </si>
  <si>
    <t>Sportági kiválasztás, tehetséggondozás</t>
  </si>
  <si>
    <t>BED1155</t>
  </si>
  <si>
    <t>Sportági elmélet és gyakorlat 5.</t>
  </si>
  <si>
    <t>BED1235</t>
  </si>
  <si>
    <t>Sportszociológia</t>
  </si>
  <si>
    <t>BED1237</t>
  </si>
  <si>
    <t>Személyiség- és egészségpszichológia</t>
  </si>
  <si>
    <t>BED1238</t>
  </si>
  <si>
    <t>Sportmenedzsment</t>
  </si>
  <si>
    <t>BED1239</t>
  </si>
  <si>
    <t>Hátrányos helyzetű sportolók integrációja</t>
  </si>
  <si>
    <t>BED1241</t>
  </si>
  <si>
    <t>Szakmai gyakorlat 3.</t>
  </si>
  <si>
    <t>BED1257</t>
  </si>
  <si>
    <t>BED1256</t>
  </si>
  <si>
    <t>Sportági elmélet és gyakorlat 6.</t>
  </si>
  <si>
    <t>A kurzus célja, hogy alapvető anatómiai ismereteket nyújtson a hallgatóknak szervezetünk fő szervrendszerei felépítéséről és legalapvetőbb működéseiről.
A kurzus során szerzett képességek meghatározó részét képezik több, a testnevelés és sporttudomány témakörébe tartozó ráépülő kurzus (pl. biomechanika, edzéselmélet, gimnasztika) elsajátításának. Az anatómiai ismeretanyag tanulmányozásával a hallgatók olyan képességek birtokába jutnak, hogy a későbbiekben testnevelő tanárokká válva elsajátíthassák a gyakorlati munkájuk szerves részét képező testnevelés és sporttudományi, valamint biomedicinális ismereteket.</t>
  </si>
  <si>
    <t>This course introduces students to the major human body systems.  Practical learning opportunities that allow students to understand the structures and functions of the human body and organs.  Aim to know the basic structure of healthy musculosceletal system, involving macroscopic and microscopic views.</t>
  </si>
  <si>
    <t>A kurzus során a hallgatók az emberi test alapvető szerkezeti felépítése, szövettani struktúrájának tanulmányozása után elsajátítják a törzs, a felső és alsó végtag egyszerű mozgásait kivitelező anatómia készülékek szerkezetét és működését. Megértik, hogy fő ízületeinkben milyen mozgástípusok jöhetnek létre, illetve milyen izomcsoportok felelősek az egyes mozgások végrehajtásáért. Tanulmányozzák a keringés, a légzés, a kiválasztás, a nemi szervek, az emésztés, az endokrin és az idegrendszer, valamint az érzékszervek anatómiáját. Először a nyugalmi, fiziológiás állapotot tanulják meg, majd megismerkednek a szervezetnek a fizikai aktivitás különböző fokozataira adott reakcióival.</t>
  </si>
  <si>
    <t>This course includes a study of the gross structure and function of the human body.It covers all major systems of the body including the nervous, musculoskeletal, circulatory, respiratory, digestive, urinary, endocrine, and reproductive systems. It also provide basic anatomical terminology and concepts, as apply to physical exercise. So primary bones, joints, muscles and mucle-groupes will be presented. The students will be expected to transfer this knowledge  into their practice of sport-movements. All the rest of body systems supporting the sport-movements will be introduced.</t>
  </si>
  <si>
    <t xml:space="preserve">DONÁTH T. (2008): Anatómia-élettan. Medicina Könyvkiadó ZRT, Budapest                                                                                                  DONÁTH T. (1995): Anatómiai atlasz. Medicina Könyvkiadó RT, Budapest                                                                             TÓTH-ABONYI J.: Általános és mozgásszervi anatómia. TSTI, JGYPK, SZTE, Szeged                                                              TÓTH-ABONYI J.: Anatómia II.- zsigeri anatómia- TSTI, JGYPK, SZTE, Szeged                                                             
SIPOS GY. (1995): Anatómiai, élettani és gyógytestnevelési alapismeretek, Tárogató Kiadó 
</t>
  </si>
  <si>
    <t>Philosophy</t>
  </si>
  <si>
    <t>A kurzus célja, hogy bemutassa a hallgatóknak a filozófiai diskurzus sajátosságait, különbségét a tudományos, a politikai és más diskurzusokkal szemben mind szemléletmódját, mind gondolkodásformáját tekintve. A kurzus a mindennapi élet filozófiai problémáira összpontosít. Bizonyos filozófiai problémák elemzésével, mint például a "szerelem", "Isten létezése", "az empirikus világ bizonyossága", "igazság és hazugság", "a nyelv természete", szemlélteti a filozófiai gondolkodás szerepét .</t>
  </si>
  <si>
    <t>The aim of this course is to demonstrate for the students the peculiarities of a philosophical discourse, different from those of  science, politics and others in its special point of view and the way of thinking. The course focuses on the philosophical problems of  everyday life. By the analysis of some philosophical problems, such as “love”, “existence of God”, “certainty of the empirical world”, “truth and lie“, “the nature of language”, the course demonstrates the role of the philosophical reflection.</t>
  </si>
  <si>
    <t>A vizsgára bocsátás feltétele:  félév végi zárthelyi dolgozat 50%-os teljesítése</t>
  </si>
  <si>
    <t>requirement(s) for admission to examination: e. g., an end-term test with a minimum passing rate of 50%</t>
  </si>
  <si>
    <t>History of Sport</t>
  </si>
  <si>
    <t>A tantárgy általános célja az egyetemes és a magyar testkultúra történet legfontosabb fejezeteinek a megismertetése. Specifikus célja az iskolai testnevelés és a teljesítménysport kialakulásának, fejlődésének bemutatása. A hallgató legyen alkalmas a társadalmi folyamatok fejlődésének tükrében megítélni a testkultúra és a sport elsődleges nemzet-egészségügyi fontosságát és a modern életmódhoz való elsődleges kapcsolódását. Legyen képes a testkultúrát, mint az emberiség társadalomtörténetileg meghatározott értékalkotó tevékenységét bemutatni. Tudja megértetni azt, hogy az ember egyre bonyolultabbá váló életviszonyaihoz való testi alkalmazkodóképességének megvalósítása kulcsfontosságú a mindennapi életvitel szempontjából.</t>
  </si>
  <si>
    <t>The general aim of the subject: to acquaint students with te most important universal and the hungarian bodyculture history's chapters.
The conditions of the ancient grecian olympic movement's formation and the circum-stances of the supposed date of the first ancient olympic and arrange of the competition.</t>
  </si>
  <si>
    <t>A testkultúra eredete. Az őskori embertestkultúrája. Az ókori Kelet országainak, az ókori görög világ (Spárta, Athén, Isztmosz, Nemea, Püthó, Olümpia) és az ókori Róma testkultúrájának története. A középkor testkultúrájának története, különös tekintettel a magyarországi testkultúra alakulására. Az újkorba való átmenet és az újkor időszakának testkultúrája. Az újkori olimpizmus története. A testkultúra története 1945 után.</t>
  </si>
  <si>
    <t>The specific aim: the showing of the school education and the sportachievement's formation and development.
The recall of the ancient olympic and the succes of the first modern olympic foundation. The summer olympic game's most important stories and message of the world.</t>
  </si>
  <si>
    <t>DALLOS S., HORVÁTH L., KUN L. (1999): A testkultúra történetének főbb csomópontjai. Bessenyei Kiadó, Nyíregyháza
LEPES J. (2008): Fejezetek a testkultúra történetéből. Forum Könyvkiadó
KERTÉSZ I. (1996): Az ókori Olümpiai játékok története. Nemzeti Tankönyvkiadó, Budapest
FÖLDES É., KUN L., KUTASSY L.(1998): A magyar testnevelés és sport története. Sport Kiadó, Budapest
KUN L. (1998): Egyetemes testnevelés- és sport történet. Sport Kiadó, Budapest</t>
  </si>
  <si>
    <t xml:space="preserve"> Human Biology</t>
  </si>
  <si>
    <t>A tantárgy elsajátításának célja, hogy a hallgató legyen tisztában a legalapvetőbb humánbiológiai fogalmakkal, ismerje a humán fejlődés lépcsőfokait és a fejlődésre ható külső környezeti és belső tényezőket. Szerezzen ismereteket a sportegészségtan témakörében tárgyalt mentális egészségről, legyen tisztában annak sportbeli jelentőségével, valamint legyen tájékozott, a teljesítményfokozók szervezetre kifejtett hatásaival. Célja legalább egy napi szinten is használható egyszerű mentális egészségvédő technikának az elsajátíttatása, valamint a doppingkérdés olyan mélységű tanulmányozása, melyről a bejósolhatóan folyamatos változások könnyűszerrel követhetők lesznek.</t>
  </si>
  <si>
    <t>The aim of this course give special knowledges of Humanbiology. Basic term of Humanbiology. Get the basic information about methods of monitoring. The students know the enviromental effects and internal effects on the human development. Get knoledges about mental health and the importance of sport. Know the meaning of the doping end the doping effects on the human organ.</t>
  </si>
  <si>
    <t>A test és a váz kvantitatív és kvalitatív jellegei. Az intrauterin fejlődés és a posztnatális időszak ontogenetikus és filogenetikus tendenciái. Növekedés, fejlődés, érés. A biodemográfia alapjai. A népesség összetétele és változásuk. Natalitás, fertilitás, mortalitás, migráció és reprodukció. Humángenetikai alapfogalmak. Öröklési típusok. Az emberi kromoszómák osztályozása. A mutáció (gén-, kromoszóma- és genom-mutációk) és a szelekció jelentősége. A fiziológiai jellegek antropológiai vonatkozásai. A humán populációgenetika alapjai. A szubhumán és a humán evolúció vázlata. Az emberiség kulturális evolúciója. A lelki élet, a pszichés egészség prevenciós aspektusai, sportbeli szerepe, megőrzésének feltételei. Sportban is alkalmazható egyszerű mentális egészségvédő technikák (autogén tréning, / progresszív relaxáció), elmélete és gyakorlata. Doppingszerek, engedélyezett teljesítményfokozók, a NOB és a WADA mindenkori érvényes előírásai.</t>
  </si>
  <si>
    <t>Basic of the human population. Basic information of the human genetics.The human body shape. Methods of the measurements of human body fat contents.About of the evolution. The human secular changes. Quantitative and qualitative aspects of the body and skeletal.Ontogenetic and phylogenetic tendency. Development intrauterin and postnatal term. Growth, develope, maturity. Basic term of Humangenetic. Basic of Human population genetic. Secular changes. Mental life, psychical health. Theory and practise of health protection technics ( Autogen trening, Relaxation). Questions of doping. WADA.</t>
  </si>
  <si>
    <t xml:space="preserve">GEIPEL I. (2008): Dopping. A teljesítmény ára. Corvina Kiadó Kft, Budapest, 141. 
GYENIS GY. (2001): Humánbiológia. A hominidák evolúciója. Nemzeti Tankönyvkiadó, 
Budapest, 11-226.
HARDY I.(2001): Lelki egészségvédelem, Medicina, Budapest
MÉSZÁROS J.- ZSIDEGH M.- MÉSZÁROS ZS (2011): Humánbiológia. Budapest, 302.
„Autogén tréning a sportban” in Krapft: Az autogén tréning elmélete és gyakorlata, Springer Hungarica, 1996. Bp.
</t>
  </si>
  <si>
    <t>Physiology</t>
  </si>
  <si>
    <t>A tantárgy célja megismertetni a hallgatókat az emberi szervezet működésének élettani, biokémiai alapjaival, és azok testmozgással kapcsolatos sportélettani vonatkozásaival; elsajátíttatni a legfontosabb balesetvédelmi és elsősegélynyújtási szabályokat, különös tekintettel a testnevelés és testedzés során adódó helyzetekre. Olyan kulcsfontosságú információk birtokába juttatni a hallgatókat, amelyek segítik az edzéselmélet jobb megértését. Az itt megszerzett tudás és kompetencia a biomedicinális ismeretek alapját nyújtja ahhoz, hogy a testnevelés és sporttudomány területének gyakorló szakembereivé váljanak.
A tantárgy segítségével megértik az edzéselmélet, a testkultúra, az egészségtan, a terhelés és sportélettan, a gyógytestnevelés, a mozgásfejlődés tárgykörébe tartozó alapismereteket.</t>
  </si>
  <si>
    <t>This course is amied  to introduce  to students general principles of human physiology and biochemistry.. Improve student's knowledge about the complex relationships between exercise and human physiological and biochemical processes. Highlights the adaptation of muscles and entire body to exercise.</t>
  </si>
  <si>
    <t>A legfontosabb általános elsősegély-nyújtási és balesetvédelmi ismeretek elsajátítása gyakorlati vonatkozásaikkal együtt. A testnevelői tevékenység során leggyakrabban előforduló balesetek és elsősegélynyújtást igénylő sürgős esetek ismerete: a keletkezés háttere és mechanizmusa, a szakszerű segítségnyújtás megismerése. Azon teendők és lépések biztonságos gyakorlati szintű ismerete, amelyeket a mentő vagy az orvos kiérkezéséig haladéktalanul megtenni szükséges. A kurzus során az életfolyamatok megértéséhez szükséges alapvető biokémiai, sportélettani ismeretek elsajátítása. A mozgás szervrendszere élettani-, biokémiai folyamatainak tanulmányozása. Az izomműködést kísérő és kiszolgáló egyéb szervrendszeri történések, életfolyamatok megismerése. Az emberi szervezet alapvető élettani működésének tanulmányozása és sportélettani adaptálása. A szervek, szervrendszerek integrált működésének megismerése. A vér, a keringés-, a légzés-, az emésztőrendszer, a kiválasztás szervrendszere, a neuroendokrin rendszer és az idegrendszer alapvető élettani, biokémiai, sportélettani folyamatainak tanulmányozása.</t>
  </si>
  <si>
    <t xml:space="preserve">Presents the main physiological and biochemistry background of movements.Covers such topics as the structure and function of biological molecules, including nucleic acids, enzymes and other proteins, carbo-hydrates, lipids, and vitamins. Cardiorespiratory function, hormon control, neural control and metabolic pathways  bioenergetics will be presented. Training features concerning to performance. Aims to develop of skills in health-related emergency care and injury prevention.   </t>
  </si>
  <si>
    <t>DONÁTH T. (2008): Anatómia-élettan. Medicina Könyvkiadó ZRT, Budapest.                                                                                                                                                                                                                                                                                                    ORMAI S. (2005): Élettan-kórélettan. Semmelweis Kiadó, Budapest.                                                                                                                                                                                                                                                                                                   VÍZVÁRI L. (2006): Egészségtan. Műszaki Könyvkiadó, Budapest.                                                                                                                                                                                                                                                                                                         PAVLIK G. (2011): Élettan-sportélettan. Medicina Könyvkiadó ZRT, Budapest.</t>
  </si>
  <si>
    <t>Theory of Training 1.</t>
  </si>
  <si>
    <t>A hallgatók megismerik a testkultúrával, testneveléssel, edzéssel, sporttal kapcsolatos, alapvető fogalmakat, az edzés célját, feladatait, eszközeit. Foglalkoznak az alkalmazkodás kérdéseivel, a teljesítmény összetevőivel, a kondicionális és koordinációs képességekkel. Elsajátítják, a tanulók felkészítéséhez szükséges módszereket, eljárásokat.</t>
  </si>
  <si>
    <t>Students get to know the basic concepts of physical culture, physical education, training and sport, as well as the purpose, tasks and tools of training. They deal with adaptation issues, components of the performance, conditioning and coordination skills. They learn the methods and procedures that are needed for preparing students.</t>
  </si>
  <si>
    <t xml:space="preserve">A kurzus teljesítése után a hallgatók naprakészek az új és bevált módszertani ismeretekből, képesek ezeket felhasználni edzői munkájuk ellenőrzésére.
Olyan tudást szereznek, amelyet kreatívan alkalmazhatnak edzői, pedagógiai munkájuk sikeres végzéséhez. Képesek kialakítani a sportolókban az értékelés, önértékelés fontosságát és képességét.
</t>
  </si>
  <si>
    <t xml:space="preserve">After completing the course, students will be updated on new and proven methodological knowledge and are able to use them to supervise their training work.
They acquire knowledge that they can apply creatively to complete their coaching, pedagogical work. They are able to develop the importance and ability of assessment and self-assessment in athletes.
</t>
  </si>
  <si>
    <t>vizsgára bocsátás feltétele: két  zárthelyi dolgozat 50%-os teljesítése</t>
  </si>
  <si>
    <t>terms of passing the exam: 50% completion of two final exam papers</t>
  </si>
  <si>
    <t>DUBECZ J. (2009): Általános edzéselmélet és módszertan. Ractus Kft, Budapest
SZATMÁRI Z. (szerk)(2009): Sport, életmód egészség. Akadémia Kiadó, Budapest
NÁDORI L. (1981): Az edzés elmélete és módszertana. Sport, Budapest
HARSÁNYI L. (2000): Edzéstudomány I-II. Dialóg- Campus Kiadó, Budapest-Pécs
RIGLER E. (2000): Az általános edzéselmélet és módszertan alapjai (III. rész: A felkészítés: a kondicionális képességek fejlesztése.) Jegyzet az iskolarendszeren kívüli sportszakemberképzı tanfolyamok részére. de Max Művek, Budapest</t>
  </si>
  <si>
    <t>Ismereteket szereznek a mozgásos cselekvéstanulás a technikai, taktikai tanulás elveiről, alapkérdéseiről. Megismerik a versenyzés, sportversenyzés jelentőségét, fajtáit, a sportbeli felkészülés szakaszait, a kiválasztás problémáját, a tehetség ismérveit.
Megtanulják az edzés, felkészítés tervezését a végzett munka ellenőrzésének a módját. Megismerik a legkorszerűbb adatfeldolgozási módszereket a motoros képességek fejlesztésének és mérhetőségének tárgykörében, figyelembe véve az egyes korcsoportok életkori sajátosságait, illetve a különböző korcsoportok mozgásigényét, az eltérő terhelhetősége alapján.</t>
  </si>
  <si>
    <t xml:space="preserve">They get knowledge about the principles and basic questions of technical, tactical learning. They learn about the importance and the types of races and competitions; the periods of sports preparation, the problem of selection and the criteria of being a talent.
They learn how to plan workouts and how to check the work performed. They get to know the most updated data processing methods in the field of developing and measuring the motor skills, taking into account the age characteristics of each age groups and the action needs of different age groups based on their different loading capacity.
</t>
  </si>
  <si>
    <t xml:space="preserve">Ismerik a hallgatók a motoros képességek fejlesztésének és mérésének elméleti alapjait, gyakorlati szempontjait, módszereit. Képesek a sportág mozgásanyagának, technikai, taktikai ismereteinek átadására. Az oktatás során speciális - kognitív, affektív és motoros - műveltségtartalmak kerülnek közvetítésre. Képesek az új és bevált nemzetközi módszertan és gyakorlati anyagot naprakészen alkalmazni, felhasználni az edzői munkájuk eredményességének ellenőrzésére, az edzésprogramok tervezésére. </t>
  </si>
  <si>
    <t>They are familiar with the methods of developing and measuring motor skills and its theoretical and practical aspects. They are able to transmit the technical and tactical knowledge of the sport. During the education special cognitive, affective and motor literacy contents are relayed. They are able to apply the new and proven international methodology and practical material to monitor the effectiveness of their coaching work and to plan their training programs.</t>
  </si>
  <si>
    <t xml:space="preserve">gyakorlati beszámoló, elméleti ismeretek </t>
  </si>
  <si>
    <t>Practical report, theoretical knowledge</t>
  </si>
  <si>
    <t>Theory of Training 2.</t>
  </si>
  <si>
    <t xml:space="preserve">Atlétikus képességfejlesztés: futóiskolai gyakorlatok, futásfladatok, ugróiskola, dobások előkészítő gyakorlatai.
Az atlétika sportág, futások, ugrások, dobások- versenyszámainak megismerése,
értelmezése.
      A futások gördülő- és lendületi technikáinak, valamint az álló- és térdelőrajt technikáinak 
      megismerése és alkalmazása a gyakorlatban. 
</t>
  </si>
  <si>
    <t xml:space="preserve">Athletic skills development: running drills and tasks, jumping drills, throwing preparation exercises.
Getting to know the athletics as a sport, understanding running, jumping and throwing events
Understanding rolling and swinging techniques of running and applying stand-up and block start in practice
</t>
  </si>
  <si>
    <t xml:space="preserve">A hallgató képes az atlétika mozgásanyagának elsajátításából adódó nehézségeknek a tanulók által történő elfogadtatására. 
Kiválasztási alapelvek ismerete és alkalmazása alapján felismeri a sportági tehetséget, illetve patronálja a szakmai fejlődését. Képes az atlétika, mint alapsportág gyakorlatait beépíteni a saját sportági képzésébe
Sportemberi magatartásával népszerűsítője az egész életen át űzhető sporttevékenység - a futás, mint a természetes mozgás – pozitív élettani hatásaiból megvalósítható egészséges életmódnak.
</t>
  </si>
  <si>
    <t xml:space="preserve">The student is able to accept the difficulties of learning the athletics.
 He/she will recognize sport talent and patronize his/her professional development by knowing and applying selection principles. The student is able to incorporate the athletics as a basic sport into its own sport training
With his/her sportman's behavior, he/she can promote a healthy lifestyle from the positive physiological effects of lifelong sporting activity - running as a natural move.
</t>
  </si>
  <si>
    <t xml:space="preserve">KOLTAI J.,OROS F. (szerk.) (2004): Az atlétika oktatása. Plantin - Print Bt., Budapest, 326. 
KOLTAI J., SZÉCSÉNYI J. (szerk.) (1998): Az atlétikai versenyszámok technikája. Dobások. Magyar Testnevelési Egyetem, Budapest, 161. 
Ajánlott irodalom:
MURER, K. (szerk.) (2000): 1003 atlétika játék és gyakorlat. Dialóg Campus Kiadó, Budapest- Pécs, 279. ISBN: 963 9136 53 0.
OROS F. (szerk.) (2005): Az atlétikai versenyszámok technikája. Futások és gyaloglás. SE. Testnevelés és Sporttudományi Kar, Budapest, 221. 
</t>
  </si>
  <si>
    <t>Organization of camps</t>
  </si>
  <si>
    <t>A tantárgy szakmai tartalma: a táborszervezés munka-és iskolaegészségtani követelményei, a táborhelyszín megválasztása, költségvetési terv, igényfelmérés, a táborvezetőség kialakítása-kiválasztása-felkészítése, táborrend, szolgáltatási szerződések, programtervezés, megvalósítási módszertan (általános napirend, napi programterv, szabadidős programterv) Szakmai (labdarúgás és úszás képzési) programterv. A táborvezetőség munkamegosztása. Kapcsolat a táborban résztvevőkkel.  A tábor értékelése. Utómunkálatok.</t>
  </si>
  <si>
    <t>Professional content of the course: labor and school health requirements of camp organization, choice of camp site, budget plan, needs assessment, establishment and selection of camp management, camp policy, service contracts, program planning, implementation methodology (general agenda, daily program plan, leisure program plan) Professional (football and swimming training) program plan. The division of labor in the camp. Contact with camp participants. Evaluation of the camp. Post-production.</t>
  </si>
  <si>
    <t>Ismeri a táborszervezés menetét, sportágához tartozó speciális követelményeit. - Ismeri a tábori sportági munkavégzés, munkakultúra, ergonómiai, mentálhigiénés és szervezeti kultúrával való összefüggéseit, fejlesztési módszereit. Képes tábori körülmények között sportágfejlesztő tevékenységre, melyet folyamatosan vagy projektszerű munkavégzésben valósít meg. Képes az előforduló balesetek esetén elsősegélynyújtásra.</t>
  </si>
  <si>
    <t>He (she) knows the course of camp organization and the special requirements of his sport. - Know the relationships and development methods of camp sport work, work culture, ergonomics, mental hygiene and organizational culture. It is a sporting activity that can be carried out continuously or in a project-like way under the conditions of camp. Able to provide first aid in case of accident.</t>
  </si>
  <si>
    <t>vizsgára bocsátás feltétele: pl. félév végi zárthelyi dolgozat 50%-os teljesítése</t>
  </si>
  <si>
    <t>BODOR T.(2006): Táborszervezés, táborvezetés. Logo füzetek-3. DTPePRINT Bt. Szombathely, p. 41. 
EGRI-K. T. (2001): Túrázás, táborozás egészségtana. Nyírkarta Bt., Nyíregyháza., p. 161. ISBN 963 03 76660 
DOSEK Á. (1997): Erdők, hegyek sportja. MTE tankönyv, Budapest. p. 294. ISBN 963 7166 60 2 
DEÁK A., KOVÁCS D., MELICHER ZS., POLACSEK GY., TÖRÖK D., VARGA M., ÜVEGES I. (2014): Táborszervezési kézikönyv. Magyar Vöröskereszt p.62. 
NAGY Á.(2018): A táborozáspedagógia és helye a pedagógiai rendszertanban. Új pedagógiai szemle, 2018/5-6 p.52-70.</t>
  </si>
  <si>
    <t>Special Physical Education</t>
  </si>
  <si>
    <t>Az Európai Uniós tagsággal hazánkban is egyre több szó esik az integrált oktatásról, befogadó iskolákról. A tantárgy elsajátításának célja, hogy a hallgatók legyenek tisztában a sajátos nevelési igényű tanulók iskolai nevelésének-oktatásának irányelvével. Ismerjék a NAT –ban meghatározott egységes fejlesztési feladatokat a tanulók lehetőségeihez, korlátaihoz és speciális igényeihez igazodva. Legyenek képesek összeállítani olyan gyakorlat sorokat, amelyek alkalmasak a sajátos fejlesztést igénylő tanulók társadalmi felzárkóztatására. Rendelkezzenek a sajátos fejlesztést igénylő tanulók pszichoszomatikus problémáinak kezelési ismereteivel és az integrált testnevelés és sportfoglalkozás módszereinek alkalmazási képességével.
Legyenek alkalmasak a mozgás által kiváltott öröm átélésének megteremtésére, a testi és mentális elmaradottság felszámolására a mozgásos fejlesztés során.
Legyen képes ismereteivel és motivációjával biztosítani az esélyegyenlőséget.</t>
  </si>
  <si>
    <t>After course the students have the skills help them take prevention exercises and games which secure the basic of the healthy lifestyle.Take the alternative option the treatment and solution of the prolems. Take the excercises and special program for the special needs school children to the social cought up. Get the information about history of Paralympic Games, special sports and their rules.</t>
  </si>
  <si>
    <t>Az integráció elveinek a közoktatásban történő alkalmazása, esélyegyenlőség. A fogyatékossággal kapcsolatos alapvető fogalmak ismerete. Integráció és alternativitás a testnevelésben, a sajátos nevelési igényűek pedagógiája, jellegzetességei és egyéni fejlesztési lehetőségei a testnevelés órán. Az együttnevelés során alkalmazható didaktikai-módszertani eljárások alkalmazásának lehetőségei. Fogyatékkal élők sportja, rekreációs sporttevékenységek. Esélyegyenlőség, fair play. A testnevelés és sport szerepe a tanulási nehézségek kezelésében,- az SNI, a hátrányos helyzetű és veszélyeztetett gyermekek fejlesztésében.</t>
  </si>
  <si>
    <t>Basic terms. Groups of the disabilities. Importance of the prevention in the Physical Education lesson. Lifestyle, health, sport. Alternative option the treatment and solution of the prolems. Excercises and special program for the special needs school children to the social cought up.Paralympic Games, special sports and their rules. Adapted and special excercises</t>
  </si>
  <si>
    <t xml:space="preserve">DOROGI L.-BOGNÁR J. (2007): Bevezetés a fogyatékos emberek sportjába. MTE Támogató Köre Alapítvány, Budapest, 119.
DOROGI L. (2009): Integráció értelmezése a fogyatékos emberek sportjának területén. In Szatmári Zoltán (szerk.): Sport, életmód, egészség. Akadémiai Kiadó, Budapest, 785- 802.  
GITA SZ.- BOGNÁR J.- DOROGI L.- KALIBLI K.- RIGLER E. (2005): Az integráció helye és szerepe a hazai pedagógiai gyakorlatban. Magyar Sporttudományi Szemle, 6: 2. 15-20.
RÓZSÁNÉ C. E. (2006): Sajátos nevelési igényű tanulók. Egyéni fejlesztési terv, készítés, fejlesztés. Fejlesztő pedagógia, 7: 6. 17-19. 
SCHUCAN-KAISER, R. (szerk.) (2003): 1010 játék és gyakorlat fogyatékkal élőknek. Dialóg Campus Kiadó, Budapest – Pécs, 211. 
</t>
  </si>
  <si>
    <t>Sport Theory and Practice 1.</t>
  </si>
  <si>
    <t>A sportágban érvényesülő fizikai, mechanikai elvek, törvényszerűségek. A sportág történeti fejlődése. A sportág nemzetközi és hazai fejlődéstörténete. A nemzetközi és hazai sportági szövetségek működése és felépítése.  A sportági mozgástechnikai elmélyítése, tökéletesítése, a technikai elemek gyakorlása.</t>
  </si>
  <si>
    <t xml:space="preserve">BICSKEI B. (1997): Utánpótláskorú labdarúgók felkészítése. Aréna 2000 – Sportfutár, Budapest. ISBN: 963 85515 2 6
BOTH J. (1999). A futball egy nagy játék I-II. Both és társa Kiadó, Budapest- Herminamező. ISBN: 963 03 7099 9
CSÁNYI T., KUN I., BORONYAI Z., VASS Z. (2016): Labdarúgás az iskolában. Magyar Diáksport Szövetség. ISBN: 978-615-5518-06-5
KRISTÓF L., MAGYAR GY., GÁL L.  (1999): Sportjátékok III. Nemzeti Tankönyvkiadó, Budapest. ISBN: 963 19 0021 5
MLSZ EDZŐKÉPZŐ KÖZPONT: Labdarúgás gyerekeknek 5-7 éves korig., Labdarúgás gyerekeknek 8-11 éves korig., Labdarúgás gyerekeknek 12-13 éves korig. Magyar Labdarúgó Szövetség. Budapest. ISBN: 978-963-89675-6-5, 978-615-5532-03-0, 978-615-5532-04-7
</t>
  </si>
  <si>
    <t>Játékszabály ismeretek, Játékvezetői tanfolyam elvégzése</t>
  </si>
  <si>
    <t>Sport Theory and Practice 2.</t>
  </si>
  <si>
    <t>Sport Theory and Practice 3.</t>
  </si>
  <si>
    <t>A játékrendszerek kialakulása, fejlődése.Szakirodalmi nyilvántartás (szakkönyv, szakcikk, videó, film). Az edző munkáját segítő informatikai eszközök ismerete, használata.</t>
  </si>
  <si>
    <t>Sport Theory and Practice 4.</t>
  </si>
  <si>
    <t>Az 5-11 korosztály labdarúgása (életkori sajátosságok, képzési célok, oktatási módszerek, korosztályos képességfejlesztés).</t>
  </si>
  <si>
    <t>Sport Theory and Practice 5.</t>
  </si>
  <si>
    <t>Az 12-15 korosztály labdarúgása (életkori sajátosságok, képzési célok, oktatási módszerek, korosztályos képességfejlesztés).</t>
  </si>
  <si>
    <t>Sport Theory and Practice 6.</t>
  </si>
  <si>
    <t>Az 16-19 és a felnőtt korosztály labdarúgása (életkori sajátosságok, képzési célok, oktatási módszerek, korosztályos képességfejlesztés).</t>
  </si>
  <si>
    <t>The Practice of Multicultural Education</t>
  </si>
  <si>
    <t>Az iskoláink heterogén társadalmi-kulturális környezete, mint a multikulturális nevelés gyakorlatának alapfeltétele. A kulturális kölcsönhatás európai dimenziói: multikulturalizmus fogalma és értelmezési keretei. A gyermeket befolyásoló szociokulturális környezet megismerése. A multikulturalizmus iskolai gyakorlata, az interkulturális nevelés. Az interkulturális nevelés tananyag tervezési, értékelési és módszertani sajátosságai. A cigány tanulók nevelésének multikulturális tartalma, hátránykezelés és az esélyteremtés lehetőségei a kulturális identitás erősítésén keresztül. A kultúrák közötti hídépítő technikák az esélyteremtő iskolák gyakorlatában. A kultúraérzékeny gyermekbarát iskola jellemzői. A média szerepe a multikulturális társadalom megjelenítésében. Kisebbségi kultúrák Magyarországon, társadalmi konfliktusok, interkulturális kapcsolatok lokális kutatása.</t>
  </si>
  <si>
    <t>Concept of multiculturalism and its interpretation framework. Practice of multiculturalism at school, intercultural education. Subject material planning evaluating, and methodological characteristics of intercultural education. Multicultural content of Gipsy student education, disadvantage management and the possibilities of opportunity creation via enhancing cultural identity. Intercultural bridging techniques in opportunity creating school practice.</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</si>
  <si>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</si>
  <si>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To introduce the students into the theory and practice patterns against social exclusion in education.</t>
  </si>
  <si>
    <t>Personality Development</t>
  </si>
  <si>
    <t>A fejlődéslélektan központi kérdései: folyamatosság, gének és környezet, egyéni különbségek. A pszichikus fejlődés általános kérdései, a fejlődés szakaszelméletei: Freud pszichoszexuális fejlődéselmélete, Erikson pszichoszociális fejlődéselmélete és Piaget kognitív fejlődéselmélete. Az életkorok pszichológiája: a születés előtti életidő, csecsemőkor, kisgyermekkor, óvodáskor, kisiskoláskor, serdülőkor. Az értelmi, érzelmi és akarati fejlődés jellegzetességei az egyes életkorokban. Az erkölcsi fejlődés jellemzői.</t>
  </si>
  <si>
    <t>Central questions of developmental psychology: General questions of psychological development and developmental stage theories: Freud’s Psychosexual Theory of development, Erikson’s Psychosocial Theory of human development and Piaget's theory of cognitive development. Psychology of different ages: prenatal period, development during the first three years of life, preschool ages and younger school-age; life-span development. Cognitive, emotional and conative development at different ages. Moral development.</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</si>
  <si>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</si>
  <si>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development. The goal of the course is to gain perspective on psychological development: Freud, Piaget, Erikson. Gain insight into main developmental cognitive and psychological development at different developmental ages.</t>
  </si>
  <si>
    <t>Kollokvium</t>
  </si>
  <si>
    <t>A hallgatók ismerjék meg az általánosan alkalmazható szabadidős tevékenységeket, játékokat, a mozgások technikáját és szabályait. Megismerésük adjon biztonsági alapot a rekreációs foglalkozások vezetéséhez. Ezekkel a sportmozgásokkal, valamint a játékélményt nyújtó új sportágak mozgásanyagának megismerésével kapjanak egy szélesebb alapot a sport örömforrás jellegének kidomborításához.
Sajátítsák el az évszakoknak megfelelő rekreációs célú sportágak és népi hagyományokra épülő sportolási formákat, valamint az egészséges életmóddal kapcsolatos ismereteket.
Tudatosodjon a hallgatókban, a szabadban végzett mozgások jelentősége, a környezettudatosság fontosságának elismerése, a természeti/környezeti hatásokkal szembeni alkalmazkodó, ellenálló képesség növekedése.
Cél, a szabadidőben rekreációs céllal végzett fizikai aktivitás iránti pozitív beállítódás fokozódása.</t>
  </si>
  <si>
    <t>Sportrekreation is one of the most important theory of physical education in the 21. century fox.</t>
  </si>
  <si>
    <t>A hallgatók életvitel szemléletükben jussanak el a természeti környezet, az egészség és a sport összefüggéseinek elsődlegességéhez – ebből adódóan legyenek tisztában a szabadidő, rekreáció és turisztika közös feltétel- és eszközrendszeréből adódó szervezési vezetési feladatokkal.
Elméleti és gyakorlati ismeretek a mountain bike, frisbee, floorball, teke, bowling, csúszókorong, görkorcsolya, fitball, nordic walking, korcsolyázás, tájékozódási futás, triatlon stb. sportágak anyagából.
Teljesítsenek magashegyi túra gyakorlatot.</t>
  </si>
  <si>
    <t>Organizations, management and training. Connection of the natural environment, health and sport.</t>
  </si>
  <si>
    <t>KOVÁCS T. A. (2004): A rekreáció elmélete és gyakorlata. Fitness Akadémia, Budapest
http://tamop412a.ttk.pte.hu/TSI/Nadori-Dancs-Retsagi-Ekler-Gaspar%20-%20Sportelmeleti%20ismeretek/sportelmelet.html#d5e3683
SZATMÁRI Z. (2009): Sport, életmód, egészség. Akadémiai Kiadó, Budapest, 649-662., 884-946.
FLURI, H. (2002): 1012 szabadidős játék és gyakorlat. Dialóg Campus Kiadó, Budapest – Pécs
MOLDVAY I. (2005): Fitten labdán - labdán fitten. Critéria Bt., Budapest
TRUCCO, U. (2006): 1019 Gymball játék és gyakorlat. Dialóg Campus Kiadó, Budapest – Pécs
BÁNHIDI M. (2015): Rekreológia MSTT, Budapest</t>
  </si>
  <si>
    <t>Social Psychology and Pedagogy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</si>
  <si>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</si>
  <si>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t>
  </si>
  <si>
    <t>A tanárjelölt szerezze meg azokat a pedagógiai pszichológiai és szociálpszichológiai ismereteket, melyeket az iskolai nevelőmunkában hatékonyan alkalmazhat. Sajátítson el olyan pedagógiai pszichológiai ismeretköröket, melyek a napi oktatómunkájában eligazítják. A tanárjelölt legyen képes a pedagógiai értékelés változatos eszközeinek alkalmazására</t>
  </si>
  <si>
    <t>Students gain information on pedagogical psychology and social psychology which can be effectively used in the school during their daywork. Students have to able to use varied ways of pedagogical evaluation.</t>
  </si>
  <si>
    <t>Adapted Physical Education</t>
  </si>
  <si>
    <t>A hallgató a tantárgy teljesítése után képes lesz olyan prevenciós feladatok és játékok összeállítására, melyek segítségével megteremthető az egészséges életmód alapja.
Tudja felismerni a kezdődő és már kialakult mozgásszervi elváltozásokat. Alternatívákat tudjon javasolni a problémák kezelésére, illetve megoldására. Ismerje az együttműködés lehetőségeit a szakorvosokkal, gyógytestnevelőkkel, szülőkkel.
Tudja végrehajtani az egészségi állapotukban eltérő egészségi állapotú diákok sport iránti igényének és szeretetének kialakítását. Legyen képes ismereteivel és motivációjával biztosítani az esélyegyenlőséget.
Foglalkozásaival nyújtson sikerélményt, biztosítson örömforrást a gyengébb testi adottságú diákok számára a képességeiknek megfelelő sporttevékenységben. Segítse a pszichomotoros tartalmakhoz tartozó információk átadását, az önálló és tudatos tanulást, gyakorlást.
Legyen képes a tudatos izom kontrollt, az autogén tréninget és a relaxációt beépíteni a testnevelés órák anyagába.
Ismerje és alkalmazza az új európai irányelveknek a testi fejlettség státuszának megállapítására, és az egyéni fejlettség adekvát programjának elkészítésére vonatkozó útmutatásait.</t>
  </si>
  <si>
    <t>The course is about develop of biomechanical body posture. Give knowledges about some orthopedic and internal diseases. Students get information about aims and methods of Adapted physical education.After course the students have the skills help them take prevention exercises and games which secure the basic of the healthy lifestyle.Recognize the ortopedic deseases.Take the alternative option the treatment and solution of the prolems. Cooperate with the specialist, adapted physical education teacher and the parents.</t>
  </si>
  <si>
    <t>A prevenció fogalmának tágabb és szűkebb értelemben vett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az egészségtudatos szokások fejlesztése.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t>
  </si>
  <si>
    <t>The task is of course that it contains importance of prevention exercises, the correction exercises and the Adapted physical education games of the diseases. Give information about contraindicate exercises.Theory of the prevention. Longitudanal program of the prevention at  ortopedic deseases in Hungary ( Hungarian Spine Medicine Assosiation). Task of the Adapted Physical Education in school. Species of the ortopedic deseases. Knoledges of the containdicate excercises. Internal deseases, mainly obesity and bronchial asthma. Physical trainig in the Adapted Physical Education. Effect on relaxation excercises. Special knoledges about psychosomatic developement of special developement requiring schoolchildren, students and adults</t>
  </si>
  <si>
    <t>Motor Learning and research of movement</t>
  </si>
  <si>
    <t>A tananyagban központi szerepet kap a motoros tanulás folyamatának értelmezése. Ezen belül a kialakulást befolyásoló társadalmi és biológiai feltételek elemzése, a különböző szabályozási modelleket képviselő mozgáskészségek kialakulásának fázisai, speciális megjelenési formái. Cél, hogy a testnevelés szakos hallgató ismerje a mozgástanítás során a motoros tanulást elősegítő eljárásokat, a tanítási-tanulási folyamat motoros, valamint kognitív aspektusának tudatos transzferáló eszközként való alkalmazásának lehetőségeit az egyes korosztályok oktatási ismereteinek figyelembevételével. Legyen képes a természettudományos szemléletmódjának elmélyítésével hozzájárulni a tudományos igényű mozgáselemzéshez, a testnevelés és sportoktatás hatékonyságának növeléséhez. A biomechanika ismeretanyagának és módszereinek felhasználásával legyen alkalmas az ember mozgatórendszerének vizsgálatára, valamint a testgyakorlatok és az alapsportágak legalapvetőbb testhelyzeteinek és mozgásainak kinematikai, dinamikai, energetikai és izomműködés szerinti elemzésére.</t>
  </si>
  <si>
    <t>The subject concentrates on the analysis of motoric learning, including the social and biological conditions, the different phases of abilities representing various control models and their special examples.The subject concentrate of the scienific analysis of the movements by the knoledges and methods of the biomechanics.Investigate of the main exercises, body posture in the different sports by the kinematics, dynamics, energetics and muscles movements.</t>
  </si>
  <si>
    <t>A mozgásfejlődés fogalma, életkori sajátosságai. A mozgás szerkezete, a motoros tanulás és oktatás stratégiája. A mozgáskészség értelmezése, kialakulása, az absztrakció problémája. Transzferhatás a motoros tanulásban. A biomechanika fogalma, tárgya, jelentősége. Mechanikai alapfogalmak. A mechanikai mozgások osztályozása. Kinematika. Egyszerű és összetett mozgások. Dinamika: Kinetika- Newton törvényei; Statika: Az emberi test „középpontjai”. Súlypont meghatározás módszerei. Egyensúlyi helyzetek. Sportmozgások biomechanikai elemzése. Emelők az emberi szervezetben. Hemodinamikai alapfogalmak. A keringési és a légzőrendszer biomechanikája.</t>
  </si>
  <si>
    <t>Term of the motor developement.Typify of the movement in the ages.Structure of the movements. Strategy of the motor learning and teaching. Maturation of the motor skills. Problem of the abstraction. Transfer effect in the motor learning.Meaning and importance of Biomechanic. Basic meanings of Biomechanic. Sorting of mechanical movement. Meaning of Kinematic. Basic and complex movement. Dinamic, Kinetic, Static. Lows of Newton.Research of human motion system.  Study of exercises and body posture of basic sports in accordance with lows of Kinematic, Dinamic and Energetic. Basic meanings of Haemodinamic, Biomechanic of Cardio- Respiratory System.</t>
  </si>
  <si>
    <t xml:space="preserve">BARTON J.(1983): Biomechanika. Nemzeti Tankönyvkiadó, Budapest, 270.
BARTON J.(1995): Biomechanikai járáselemzés. Aesculart. Budapest, 77.
FARMOSI I.(1999): Mozgásfejlődés. Dialóg Campus Kiadó, Budapest- Pécs, 131.
JÓLESZ F.(1980): A sportmozgások biomechanikája. Tankönyvkiadó, Budapest, 300.
MAXIN I.(2002): A testnevelés elmélete és módszertana. Dialóg Campus Kiadó, Budapest-Pécs, 280.
PRISZTÓKA GY. (1998): Testnevelés elmélet. Dialóg Campus Kiadó, Budapest- Pécs, 234.
</t>
  </si>
  <si>
    <t>Theory and practise of developing motor skills</t>
  </si>
  <si>
    <t>Ismerjék a hallgatók a motoros képességek fejlesztésének és mérésének elméleti alapjait, gyakorlati szempontjait, módszereit. Az oktatás során speciális- kognitív, affektív és motoros- műveltségtartalmak kerüljenek közvetítésre. Legyenek naprakészek az új és bevált módszertani ismeretekből, tudják ezeket felhasználni tanári és edzői munkájuk ellenőrzésére. Szerezzenek olyan tudást, amelyet kreatívan alkalmazhatnak pedagógiai munkájuk sikere végzéséhez. Legyenek képesek kialakítani a tanulókban az értékelés, önértékelés fontosságát és képességét. A motoros képességek fejlesztésének és ellenőrzésének ismereteivel legyenek képesek rávilágítani az eredményes és sikeres tanulás fontosságára, lehetőségeire.</t>
  </si>
  <si>
    <t>Students undertaking studies in the area of sport and exercise will be required to develop knowledge and skills related to the discipline area of motor control and learning. This course introduce the theoretical basis of motor control and learning to select and perform assessments of motor skills. The course provide the opportunity for students to develop the knowledge and skills to be able to design a suitable program, based on best practice, for teaching motor skills to meet the unique needs of clients across a range of groups in the population.</t>
  </si>
  <si>
    <t>A kondícionális és koordinációs képességek, fajtái, felosztásuk. A motoros képességek biológiai háttere. A koondícionális és koordinációs képességek fejlesztésének elmélete és módszertana az egyes korcsoportok sajátosságai, illetve a különböző korcsoportok mozgásigénye, eltérő lehetősége alapján. A legkorszerűbb mérési és adatfeldolgozási ismeretek és módszerek a motoros képességek mérhetőségének tárgykörében.</t>
  </si>
  <si>
    <t>The course also presents students with the opportunity to explore practical research in the area and to be able to integrate with other sport and exercise discipline areas, particularly biomechanics, to ensure best possible outcomes for individuals (based on their needs, including remedial and rehabilitation). The course will not only provide information relevant to a general healthy population, especially those involved in sport and physical activity, but to individuals and groups across a range of populations. The use of motor control and learning in the development of motor skills and in rehabilitation will be a focus. Current research and the relationship to other discipline areas will be outlined.</t>
  </si>
  <si>
    <t>Professional Practice 1. (Academic Visit)</t>
  </si>
  <si>
    <t>A szakmai gyakorlat a képzési időszakhoz igazított bontásban az oktató által kijelölt külső sportegyesületkben történő edzéslátogatás.</t>
  </si>
  <si>
    <t>Didactics of  Physical Education I.</t>
  </si>
  <si>
    <t>A hallgató ismerje meg a legfontosabb tanári dokumentumokat: tanterv, tanmenet, óravázlat, illetve legyen képes összefüggéseiben átlátni ezek egymásra épülését. Tudjon tanítási egységeket tervezni, a hozzá rendelhető tananyaggal. Ismerje a testnevelés óra fő részeit és annak tartalmát, melyet óravázlat írásos formátumban meg tud jeleníteni.</t>
  </si>
  <si>
    <t>The students get to know the teacher's most important documents.</t>
  </si>
  <si>
    <t>Tantervelméleti alapismeretek. Tanmenet készítés az időszakok függvényében. A testnevelés óravázlat formája, szerkezete, tartalma. Az előkészítő résszel kapcsolatos szaknyelvi ismeretek rendszerének elsajátítása. Felelevenítés és alkalmazás a gimnasztika rajzírás, szakleírás, gyakorlatvezetés ismereteiből</t>
  </si>
  <si>
    <t>Curriculum Theoretical basics. Syllabus preparation periods depending. A physical education lesson plan form, structure and content. Learning system for foreign language skills associated with the preparation part.</t>
  </si>
  <si>
    <t xml:space="preserve">ARDAY A. (szerk.)(2001): A testnevelés tanítása. Tanári kézikönyv felső tagozatos pedagógusok  
számára. Korona Kiadó, Budapest, 224. 
BÓDIS I- né. (szerk.) (1999): Testnevelés tanítás és módszertan. Szöveggyűjtemény. 
Bessenyei György Könyvkiadó, Nyíregyháza, 160.
MAKSZIN I. (2007): A testnevelés elmélete és módszertana. Dialóg – Campus Kiadó, Budapest – Pécs, 302. 
RÉTSÁGI E. (2004): A testnevelés tantárgypedagógiája. Dialóg – Campus Kiadó, Budapest – Pécs, 254.
HONFI L. (2011): Gimnasztika. Elektronikus tankönyv – 
      http://tamop412a.ttk.pte.hu/TSI/Honfi%20Laszlo%20-%20Gimnasztika/Gimnasztika.pdf 
2013. 05. 01.
TESIM. Testnevelés Módszertani Könyvek MDSZ, Budapest
</t>
  </si>
  <si>
    <t>Professional Self-awareness</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</si>
  <si>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</si>
  <si>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</si>
  <si>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hallgató rendelkezzen megfelelő önismerettel, legyen képes a saját tevékenységével kapcsolatos kritikus reflexiókra, önértékelésre; előítélet- és sztereotípiamentes szemléletre.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Legyen képes felismerni az előítéletesség és a sztereotípiákon alapuló gondolkodás megnyilvánulásait, és azokat szakszerűen kezelni. Rendelkezzen a neveléshez szükséges empátiával, toleranciával, megfelelő asszertivitással.</t>
  </si>
  <si>
    <t>The student own appropriate self-awareness, has to be able to critical reflection about her/his own behavior and personality and used unprejudiced approaches. With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be able to recognize and manage professionally the prejudicial and stereotypical way of thinking and behavior. Be in possession of tolerant, emphatic and assertive attitude which are necessities of the education.</t>
  </si>
  <si>
    <t>Minősített aláírás</t>
  </si>
  <si>
    <t>Signature with qualification</t>
  </si>
  <si>
    <t>PE and Folk Games</t>
  </si>
  <si>
    <t>A tantárgy járuljon hozzá az órákon elsajátított testnevelési és népi játékok segítségével a hallgatók játékigényének fejlesztéséhez, játék kultúrájuk fejlesztéséhez. Ismerjék fel a testnevelési és népi játékok fejlesztő hatását- térbeli tudatosság, testtudat alakítás, koordinációfejlesztés, kreativitás, kooperáció- a különböző szerepjátékokon, szabályjátékokon és feladatjátékokon keresztül. A helyesen kiválasztott testnevelési és népi játékok alkalmazásával, sajátítsák el a különböző mozgásformák oktatásának előkészítését, oktatását, gyakorlását és alkalmazását. Tudjanak alkotó módon hozzájárulni a tanórán kívüli tevékenységek változatosabbá, színesebbé tételéhez. Ismerjék fel a játékban rejlő pozitív személyiségfejlesztés lehetőségeit: szabálykövető magatartás, önfegyelem, együttműködés, konfliktuskezelés, kommunikáció, fair play.</t>
  </si>
  <si>
    <t>The subject has to contribute the development of the students’ game demand and game culture by the help of the learnt physical educational and the people’s games. They have to realise their developer effect through spatial awareness, shape of body awareness, development of coordination, creativity, cooperation in different role plays, rule plays and task games. They have to learn the preparation, education, practice and application of the different movements by using well-chosen physical educational and people’s games. They have to be able to contribute to make the out-of-class activities more variable and interesting. They have to realise the possibilities of positive personality development: follow the rules, self-control, cooperation, handling conflicts, communication, fair play.</t>
  </si>
  <si>
    <t>A hallgatók megismertetése a játékelméleti alapismeretekkel, a játék és a különböző életkorú gyermekek nevelési sajátosságainak kapcsolatával. A tantárgy további elméleti feladata, hogy elsajátítsák a hallgatók a játékoktatás módszertani lépéseit, feladatait az oktatás különböző színterein. Ismerjék meg és a jártasság szintjén alkalmazzák a testnevelési és népi játékokat. Valósítsák meg a feldolgozásra kerülő játékok szervezését, vezetését hallgatótársaik közreműködésével.</t>
  </si>
  <si>
    <t>To make the students get to know the rudiments of game theory and the relationship between the game and the educational characteristics of children in different ages. The further theoretical task of the subject is to learn the methodical steps and tasks of game teaching in different fields of education. They have to get to know and use the physical and people’s games. They have to actualize the organization and leading of the processed games with the help of their fellow students.</t>
  </si>
  <si>
    <t>A szakmai gyakorlat a képzési időszakhoz igazított bontásban az oktató által kijelölt külső sportegyesületben dolgozó edző által irányított edzői tevékenység.</t>
  </si>
  <si>
    <t>Sport Sociology</t>
  </si>
  <si>
    <t>Personality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</si>
  <si>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</si>
  <si>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t>
  </si>
  <si>
    <t>Szerezzenek a hallgatók alapvető tájékozottságot a személyiséglélektan és egészségpszichológia kutatási eredményeiben, s azok felhasználhatóságáról társas tapasztalataik értelmezésében és a gyermeki személyiség differenciált formálásában. Az egészség, betegség és különböző működési zavarok etiológiai korrelátumainak megismerése járuljon hozzá a tanárjelöltek szemléletének formálásához, alapozza meg az egészséges életmódra neveléshez szükséges tanári kompetenciák kialakulását.</t>
  </si>
  <si>
    <t>Gain basic knowledge and orientation in scientific results and their use in the field ofpersonality psychology and health psychology. Health and disease. Knowledge about the etiology of various disorders and its contribution to the attitude formation of mentalhygiene professionals. Founding professional competences which are needed for healty lifestyle.</t>
  </si>
  <si>
    <t>Professional Practice 3.</t>
  </si>
  <si>
    <t>A szakmai gyakorlat a képzési időszakhoz igazított bontásban az oktató által kijelölt külső sportegyesületeknél végzett önálló edzésvezetési foglalkozások.</t>
  </si>
  <si>
    <t xml:space="preserve">A labdarúgás nemzetközi, hazai története (eredete, fejlődési szakaszai), valamint játék- és versenyszabályai. Jegyzőkönyvvezetés. Sportjátékok oktatásának menete és utánpótlás rendszerének kiépítése (korosztályos versenyeztetés). A labdarúgás szabadidős formái. A labdarúgás oktatásánál felhasználható testnevelési játékok, valamint az előkészítő és rávezető gyakorlatok (kényszerítő helyzetek) sportág specifikus alkalmazása. Az alapvető technikai - taktikai elemek és  alkalmazásuk játékban.
</t>
  </si>
  <si>
    <t>Team Sports Games 1. (Volleyball, Tennis)</t>
  </si>
  <si>
    <t>év végi dolgozat min 60%-os  teljesítéssel. Gyakorlati bemutató</t>
  </si>
  <si>
    <t>End-term test ( 60%)and practical exam.</t>
  </si>
  <si>
    <t>The history of universal swimming sport, historical development of sport. Technological development of swimming style. Physical, mechanical principles and laws in the swimming. Deepening and improving the sport movement
practicing the technical elements. Analyzing the basic technology and competition technology of the four swimming style.</t>
  </si>
  <si>
    <t xml:space="preserve">Úszásoktatási ismeretek. Az úszásoktatás helyzete, színvonala Hazánkban. A sportág helyzete az óvodai és iskolai testnevelésben. Az úszásoktatási óra megszervezése. Az úszásoktatás színvonalát befolyásoló tényezők. Az úszásoktatás sajátos vonási, specifikumai, szakanyaga. A vízhezszoktatás módszertana. </t>
  </si>
  <si>
    <t>Swimming education knowledge. The situation and quality of swimming education in Hungary. The position of sport in kindergarten and school physical education. Organizing a swimming lesson. The factors influencing the quality of swimming education. 
Specific features, specifics and specialty of swimming education. Methodology of Water Education.</t>
  </si>
  <si>
    <t>A négy úszásnem technikájának oktatása. A rajtok, fordulók és célbaérkezés oktatása. A mozgástanulás folyamata az oktatásban. Az szülő - gyermek - iskola - oktató kapcsolata. A kiválasztás sportágspecifikus kérdései.</t>
  </si>
  <si>
    <t>Teaching the technique of the four swimming style. Teaching starts, turns and finished. The process of movement learning in education. The parent - Child - School - Teacher Relationship. Sport-specific selection questions.</t>
  </si>
  <si>
    <t xml:space="preserve">Az úszóversenyző általános képzésének szakasza. A 7-12 éves úszók felkészítése. Technikai képzés. Képességfejlesztés. Szárazföldi gyakorlatok. Nyújtás. A versenyeztetés jelentősége. A felkészülésben alkalmazott edzésmódszerek. Az edzéstervezés feladatai. Az edző, mint pedagógus. A korosztályos versenyrendszer magyarországon. </t>
  </si>
  <si>
    <t>The general training section of the swimming competitor. Preparing 7-12 year old swimmers. Technical training. Skill development. Gym Exercises. Stretching. The importance of competition. The importance of competition. Training methods used in preparation. Tasks for workout planning. The coach as a teacher. The age-group competition system in Hungary.</t>
  </si>
  <si>
    <t xml:space="preserve">Az úszóversenyző speciális képzésének szakasza. Edzésterhelés elmélete. Az úszóedzésekben alkalmazott edzésmódszerek. A felnőtt úszók edzéstervezése. Olimpiai ciklus. Éves felkészülési terv, ciklusbeosztás. A verseny funkciója a felkészülésben. Edzőtáborok tervezése. Szárazföldi gyakorlatok, erőfejlesztés, nyújtás. A formábahozás kérdései. Az úszók bemelegítése edzéseken, versenyeken. Az úszók táplálkozása. Orvosi ellenőrzések, vizsgálatok, felmérések, tesztek. </t>
  </si>
  <si>
    <t>The stage of the special training of the swimmers. Training exercise theory. Training Methods Used in Swimming Training. Workout planning for adult swimmers. Olympic cycles. One year preparation plan, cycle schedule. The function of competition in preparation. Design of training camps. Dryland, power development, stretching. Tapering of question. Warming up the swimmers in training sessions and competitions. Nutrition of swimmers. Medical examinations, controls, surveys, tests.</t>
  </si>
  <si>
    <t xml:space="preserve">Az úszás versenyszabályai. A nemzetközi és hazai sportági szövetségek, felépítése, működése. Versenyrendezés, versenykiírás. Edzői feladatok a versenyeken. Az úszóversenyző menedzselése. Dopping kérdések. Sportágelemzés, ranglisták. Szakirodalmi nyilvántartás (szakkönyv, szakcikk, videó, film). Az edző munkáját segítő informatikai eszközök ismerete, használata. Technikaelemzés, versenyelemzés. Az úszóedző szakmán kívüli feladatai.    </t>
  </si>
  <si>
    <t>Rules of competition for swimming. Structure of international and domestic sports associations, operation. Competition, competition announcement. Trainer tasks at competitions. The swimmer management. Doping issues. Sports analysis, rankings. Literature register (book, article, video, film). Knowledge and use of IT tools to help coach work. Technical analysis, competition analysis. The swimming coach's outside the profession tasks.</t>
  </si>
  <si>
    <t>Az egyetemes úszósport története, a sportág történeti fejlődése.  Az úszásnemek technikatörténeti fejlődése. A sportágban érvényesülő fizikai, mechanikai elvek, törvénszerűségek.  A sportági mozgás mozgástechnikai elmélyítése, tökéletesítése, a technikai elemek gyakorlása. A négy úszásnem alaptechnikájának és versenytechnikájának elemzése.</t>
  </si>
  <si>
    <t>Combat Sport</t>
  </si>
  <si>
    <t>Az oktatásra kerülő gyakorlatok technikailag helyes végrehajtására vonatkozó ismeretek.
Átfogó ismeretek a szabálytalan és tilos fogásokról.
Az önvédelmi és küzdő jellegű feladatok eredményes végrehajtását befolyásoló alapvető motoros képességek ismeretei és életkorhoz igazított fejlesztés módszerei.
A küzdősportok, mint a magyar sport nemzetközi sikereinek kiemelkedő képviselője.
Szemléletformálás a küzdősportok komplex személyiségfejlesztő értékeinek ismertetésével (motoros, kognitív, szociális és érzelmi akarati tulajdonságok).
Annak tudatosítása, hogy a küzdőmódokban a szerény, szorgalmas és kitartó emberek találnak védelmi eszközt.
A küzdősportok gyakorlásában alapvető elv az egészségi és élettani szabályok megtartásának elve: a gyakorlás és a pihenés helyes aránya, a helyes táplálkozás, a célszerű légzés, a túlerőltetés elkerülése. Az óvatosság, a figyelem és a józan helyzetmegítélés mellett le kell küzdeni az elbizakodottságot, a vigyázatlanságot és a félelmet.</t>
  </si>
  <si>
    <t>Introduction to the history, sociological background and specialities of the combat sports.</t>
  </si>
  <si>
    <t>A grundbirkózás további technikájának, szabályainak elsajátítása és gyakorlatban történő alkalmazása.
Az önvédelmi módok megismerése és gyakorlatainak kontrollált végrehajtása.
Különböző eséstechnikák biztonságos végrehajtása társ közreműködésével is.
Leszorítástechnikák és leszorításból történő szabadulások megismerése.
Állásküzdelem kialakítása a dzsúdó elsajátított dobásaival.
Veszélyes helyzetek, fenyegetettség felismerése, viselkedésminták elsajátítása a fenyegetettség elkerülésére.
Segítségkérésre, menekülésre vonatkozó ismeretek elsajátítása.</t>
  </si>
  <si>
    <t>The pedagogical effects of the fight; competition related tasks and practical guide to ground wrestling.</t>
  </si>
  <si>
    <t>NAGY E. (2000): Küzdősportok az iskolai testnevelésben. Dialóg Campus Kiadó, Budapest- Pécs
BARNA T. (2006): Játék a birkózás. SE Testnevelés és Sporttudományi Kar, Budapest – Pécs
FEKETÉNÉ G. A. (2007): Testnevelési játékok gyűjteménye. Ovimező Alapítvány, Mezőkovácsháza
FODOR, at. al. (2009): A küzdősportok alapjai. SE, Testnevelés és Sporttudományi Kar, Budapest
MORVAY-SEY K., RÉTSÁGI  E. (2010): A küzdősportok és az önvédelem iskolai oktatásáról. Egy pécsi vizsgálat eredményei. Új Pedagógiai Szemle: 3-4. 129-139.
NAGYKÁLDI Cs. (2002): Küzdősportok elmélete. Computer Arts, Budapest
TÓTH L. (1994): Judo gyerekeknek. Bushido-Sensei BT.
VÉGH J. (1996): Judo.  Bakony Judo, Pápa</t>
  </si>
  <si>
    <t>A prevenció fogalmának tágabb és szűkebb értelemben vett értelmezése. Mozgásszervi elváltozások prevenciójának longitudinális programja Magyarországon. A biomechanikailag helyes testtartás kialakítása, az ízület- és gerincvédelem elmélete és gyakorlata. Az esélyegyenlőség elvének ismerete. Preventív és az egészségtudatos szokások fejlesztése.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t>
  </si>
  <si>
    <t>Rehabilitation, preventation</t>
  </si>
  <si>
    <t>A kurzus sikeres elvégzése után a hallgató ismeri az ízület-és gerincvédelem elméletét és gyakorlatát. Fel tudja ismerni a kezdődő és már kialakult mozgásszervi elváltozásokat. Ismeri a fejlődésükben lemaradó, elhízott tanulók, hallgatók és felnőttek pszichoszomatikus fejlesztésének speciális ismereteit, a prevenció és a rehabilitáció kérdéseit. Ismeri az együttműködés lehetőségeit a szakorvosokkal, gyógytestnevelőkkel, szülőkkel. Ismeri és alkalmazza az új európai irányelveknek a testi fejlettség státuszának megállapítására, és az egyéni fejlettség adekvát programjának elkészítésére vonatkozó útmutatásait. Képes olyan prevenciós feladatok és játékok összeállítására, melyek segítségével megteremthető az egészséges életmód alapja. Alkalmas a köznevelésben és a felsőoktatásban a testnevelés óra pontos, színvonalas tervezésére, vezetésére, ezeken a foglalkozásokon az egészségmegőrzésre, egészségfejlesztésre. Foglalkozásaival sikerélményt tud nyújtani, örömforrást tud biztosítani a gyengébb testi adottságú diákok számára a képességeiknek megfelelő sporttevékenységben. Segíti a pszichomotoros tartalmakhoz tartozó információk átadását, az önálló és tudatos tanulást, gyakorlást. Reálisan ítéli meg a pedagógus szerepét a fejlesztő értékelés folyamatában, elkötelezett a tanulástámogató értékelés mellett.</t>
  </si>
  <si>
    <t>Alapfogalmak értelmezése (tehetség, kiválasztás, kiválasztódás stb). A sporttehetségkutatás története A sporttehetség fajtái, a sporttehetséget meghatározó tényezők. A sportági követelményprofil, a kiválasztási mutatók köre, a sportági mutatók stabilitása, és a sportági mutatókban mért adatok értékelése.</t>
  </si>
  <si>
    <t>Sports Selection, Talent Management</t>
  </si>
  <si>
    <t xml:space="preserve">A kurzus sikeres elvégzése után a hallgató ismeri különféle képességekkel rendelkező tanulók felkészítésének sajátosságait, különös tekintettel a tehetséges tanulók kiválasztására. Tisztában van a legújabb pedagógiai- és alkalmazott pszichológiai kutatások oktatási gyakorlatban való alkalmazásának szükségességével.
Képes felismerni a sporttehetséget, és a tehetséggondozás feladataihoz szükséges ismeretek birtokában, alkalmas lesz tehetséggondozásra (mentorálásra) a diákolimpia I–VI. korcsoportjaiban. Rendelkezik az információs társadalom által elvárt tanári képességekkel.  Képes a sporttevékenység megszerettetésére, az életen át tartó fizikai aktivitás iránti elkötelezettség kialakításához. 
Reálisan ítéli meg a tantárgy oktatásban betöltött szerepét.
</t>
  </si>
  <si>
    <r>
      <rPr>
        <b/>
        <sz val="9"/>
        <color theme="1"/>
        <rFont val="Arial"/>
        <family val="2"/>
        <charset val="238"/>
      </rPr>
      <t>Röplabda:</t>
    </r>
    <r>
      <rPr>
        <sz val="9"/>
        <color theme="1"/>
        <rFont val="Arial"/>
        <family val="2"/>
        <charset val="238"/>
      </rPr>
      <t xml:space="preserve">
A röplabdázás nemzetközi, hazai története (eredete, fejlődési szakaszai), valamint játék- és versenyszabályai. Jegyzőkönyvvezetés. Sportjátékok oktatásának menete és utánpótlás rendszerének kiépítése (korosztályos versenyeztetés). A röplabdázás szabadidős formái (pl. strandröplabda, mixröplabda). A röplabdázás oktatásánál felhasználható testnevelési játékok, valamint az előkészítő és rávezető gyakorlatok (kényszerítő helyzetek) sportág specifikus alkalmazása. Az alapvető technikai - taktikai elemek és  alkalmazásuk játékban.
</t>
    </r>
    <r>
      <rPr>
        <b/>
        <sz val="9"/>
        <color theme="1"/>
        <rFont val="Arial"/>
        <family val="2"/>
        <charset val="238"/>
      </rPr>
      <t xml:space="preserve">
Tenisz:</t>
    </r>
    <r>
      <rPr>
        <sz val="9"/>
        <color theme="1"/>
        <rFont val="Arial"/>
        <family val="2"/>
        <charset val="238"/>
      </rPr>
      <t xml:space="preserve">
A sportág története. Az ütésformák elméleti ismeretei, a sportág szaknyelve. Technikája, oktatásmódszertana
A teniszezés technikai elemei: lábmunka (mozgás az alapvonalon), tenyeres-, és fonák ütések, adogatás, röpte technikájának elsajátítása, oktatásmódszertana.
, röpte, rövidítés, nyesések elméleti ismeretei.
Szabály ismeret. Versenyrendszerek. Ismerje a hallgató a természeti és környezeti hatások és a szervezet alkalmazkodó képessége közötti összefüggést. A játék- és sportkultúra gazdagodása a szabadidőben szórakozást és a játékélményt nyújtó új sportágak mozgásanyagának ismerete.
Fogadja el és tartsa be a természeti környezetben történő sportolás egészségvédelmi és környezettudatos viselkedési szabályait.</t>
    </r>
  </si>
  <si>
    <r>
      <rPr>
        <b/>
        <sz val="9"/>
        <color theme="1"/>
        <rFont val="Arial"/>
        <family val="2"/>
        <charset val="238"/>
      </rPr>
      <t xml:space="preserve">Volleyball: </t>
    </r>
    <r>
      <rPr>
        <sz val="9"/>
        <color theme="1"/>
        <rFont val="Arial"/>
        <family val="2"/>
        <charset val="238"/>
      </rPr>
      <t xml:space="preserve">
History of volleyball - domestic as well as international (its origin, stages of its development). Rules and keeping the records. Process of teaching sport games, supply system (age group competition). Free-time forms of handball (e.g. beach volleyball, mix volleyball). Statistical observation and investigation of volleyball games. Volleyball-specific application of preparatory and warm-up exercises. The aim of the course is to teach the up-to-date theory and practice of volleyball, as well as the basic methodology of instructing volleyball. Students also should be familiar with organizing games, championships and basic trainer tasks. 
</t>
    </r>
    <r>
      <rPr>
        <b/>
        <sz val="9"/>
        <color theme="1"/>
        <rFont val="Arial"/>
        <family val="2"/>
        <charset val="238"/>
      </rPr>
      <t xml:space="preserve">
Tennis:</t>
    </r>
    <r>
      <rPr>
        <sz val="9"/>
        <color theme="1"/>
        <rFont val="Arial"/>
        <family val="2"/>
        <charset val="238"/>
      </rPr>
      <t xml:space="preserve">
The student becomes acquainted with the development and history of tennis and obtains some information about the role of this sport regarding the healthy way of life.</t>
    </r>
  </si>
  <si>
    <r>
      <rPr>
        <b/>
        <sz val="9"/>
        <color theme="1"/>
        <rFont val="Arial"/>
        <family val="2"/>
        <charset val="238"/>
      </rPr>
      <t xml:space="preserve">Röplabda:         </t>
    </r>
    <r>
      <rPr>
        <sz val="9"/>
        <color theme="1"/>
        <rFont val="Arial"/>
        <family val="2"/>
        <charset val="238"/>
      </rPr>
      <t xml:space="preserve">                            
BACHMANN, E., BACHMANN M. (2001): 1005 röplabda játék és gyakorlat. Dialóg Campus Kiadó, Budapest- Pécs, 344. ISBN: 978-963-9123-84-7
GARAMVÖLGYI M. (1996): A röplabdázás technikája és taktikája. MTE, Budapest, ISBN, 9636503605,
KRÖGER, Ch.- ROTH, K. (2002): Labdaiskola. Gyakorlatok, ötletek technikák. Dialóg Campus Kiadó, Budapest – Pécs, ISBN 9789639310629
MAGYAR RÖPLABDA SZÖVETSÉG (2016): A röplabda játék - és versenyszabályok
KISS –PORUBSZKY-TARNAWA: Röplabdázás  ISBN:963253019
HANCIK-BELAJ-MACURA-HORSKY: Röplabdaedzés ISBN:9637544569
</t>
    </r>
    <r>
      <rPr>
        <b/>
        <sz val="9"/>
        <color theme="1"/>
        <rFont val="Arial"/>
        <family val="2"/>
        <charset val="238"/>
      </rPr>
      <t>Tenisz:</t>
    </r>
    <r>
      <rPr>
        <sz val="9"/>
        <color theme="1"/>
        <rFont val="Arial"/>
        <family val="2"/>
        <charset val="238"/>
      </rPr>
      <t xml:space="preserve">
BOLLETTIERI, N. (2010): A tenisz nagykönyve. Ekren Könyvkiadó Kft, Budapest
ANTOUN, R. (2013): Tenisz okosan. Gabo Könyvkiadó és Kereskedelmi KFT, Budapest
RICH, S. (2007): A tenisz kézikönyve. Aréna 2000 Kiadó, Budapest</t>
    </r>
  </si>
  <si>
    <t>Labdarúgás</t>
  </si>
  <si>
    <t>BED1161</t>
  </si>
  <si>
    <t>BED1262</t>
  </si>
  <si>
    <t>BED1163</t>
  </si>
  <si>
    <t>BED1264</t>
  </si>
  <si>
    <t>BED1165</t>
  </si>
  <si>
    <t>BED1267</t>
  </si>
  <si>
    <t>BED1266</t>
  </si>
  <si>
    <t>Úszás</t>
  </si>
  <si>
    <t>Specializáció: Labdarúgás</t>
  </si>
  <si>
    <t>félévközi zh</t>
  </si>
  <si>
    <t>examination</t>
  </si>
  <si>
    <t>mid-term test</t>
  </si>
  <si>
    <t>Theory and methods of Sportrecreation and Leisure Sports</t>
  </si>
  <si>
    <r>
      <t xml:space="preserve">CSIDER T.  (2002): Az iskolai gyógytestnevelés gyakorlati és mozgás elemzése. SE Testnevelési és Sporttudományi Kar, Budapest, 156.
GYÓGYTESTNEVELÉS A GYERMEKEKÉRT ORSZÁGOS EGYESÜLET (2004): Általános testtartásjavító gyakorlatok gyűjteménye. Flaccus Kiadó, Budapest, 157. 
JÜRGEN, F (2002): 100 jó ötlet Gerincpanaszokkal küszködőknek. Golden Book Kiadó, Budapest, 212. 
PAPNÉ G. ZS. (2005): A szék. Tartásjavító gyakorlatok. Flaccus Kiadó, Budapest, 102. 
SZENDRŐI M. (szerk.) (2006): Ortopédia. Semmelweis Kiadó, Budapest, 416.
</t>
    </r>
    <r>
      <rPr>
        <sz val="10"/>
        <rFont val="Arial"/>
        <family val="2"/>
        <charset val="238"/>
      </rPr>
      <t>VAJDA I. (2018): "Gyógytestnevelés" - Adapted Physical Education ( Prevention and Adapted Physical Education in the School), elektronikus tananyag ( http: mooc.nye.hu) Nyíregyházi Egyetem, Nyíregyháza</t>
    </r>
  </si>
  <si>
    <t>Swimming</t>
  </si>
  <si>
    <t xml:space="preserve">A tantárgy szakmai tartalma:
A hallgató legyen tisztában az úszás jelentőségével, egészségügyi hatásaival, az egyes úszásnemek kialakulásával és rövid fejlődéstörténetével. Legyen képes iskolai úszásoktatás, valamint úszóversenyek megszervezésére. Ismerje az úszóversenyzők korcsoportjait. Legyen tisztában az úszás életmentő szerepével, ismerje a vízbiztonsági gyakorlatokat. Sajátítsa el a vízhez szoktató gyakorlatokat és játékokat, ismerje meg a mell-, gyors- és hátúszás technikáját, oktatásuk alapvető módszertani elveit, eljárásait. 
</t>
  </si>
  <si>
    <t>Professional content of the course:
This module is about the concept and importance of swimming, including the development and progress of different strokes and its effect on health.They are able to conduct school swimming lessons and organize swimming competitions. They know the age groups of swimming contestants. They are aware of the life-saving role of swimming, and know water safety practices. They learn water-based activities and games, they learn theory, procedure and up-to-date methodology of swimming techniques in teaching breaststroke backstroke and freestyle.</t>
  </si>
  <si>
    <t xml:space="preserve">Gyakorlati jegy értékelése 1-5-ig. 
Zárthelyi dolgozat. 
Beadott úszóverseny forgatókönyv értékelése 
1-5-ig. </t>
  </si>
  <si>
    <t>Term grade evaluation 1 to 5. In-class test.
Home assignment.</t>
  </si>
  <si>
    <t xml:space="preserve">
TÓTH Á. (2002): Úszás Oktatás. Print 17 Kft, SE. TSK, Budapest, ISBN: 963-7166-59-9
TÓTH ÁKOS(1997): Úszás Technika. Print 17 Kft, SE. TSK, Budapest, ISBN nélküli
TÓTH Á., SÓS CS., EGRESSY J. (2007): Úszás edzésmódszertan. Kara Viva Média Hollding, SE. TSK, Budapest, ISBN: 978-963-7619-76-2
KIRICSI J. (2002): Úszásoktatás kisiskolások számára. SE Testnevelési és Sporttudományi Kar, Budapest, ISBN: 963-430-080-4
KISS MIKLÓS (2005): A versenyúszás alapjainak oktatása. J.O.S. Budapest, ISBN: 963-86514-8-2
GRIEHRL, J., HAHN, M. (2005): Úszás. Cser Kiadó, Budapest
Úszás szabálykönyv
TÓTH Á. (2008): Az úszás tankönyve, Plantin-Print Eurotraus Kft., Budapest, ISBN: 978-963-7166-94-5</t>
  </si>
  <si>
    <t>Specializáció: Úszás</t>
  </si>
  <si>
    <t>Szakmai gyakorlat 1.</t>
  </si>
  <si>
    <t>Professional Practice 1.</t>
  </si>
  <si>
    <t>Soccer</t>
  </si>
  <si>
    <t>A  hallgató megismeri a filozófia alapvető fogalmait és tendenciáit. 
Világos képe van a filozófia olyan általános és alapvető problémáiról, mint a létezés, a tudás, az értékek, az ok, az elme és a nyelv.
A hallgató képes értelmezni egy filozófiai szöveget, rutinszerűen képes használni a filozófiai terminológiát és képes alkalmazni a hermeneutikai módszereket és stratégiákat.
Képes ésszerű és pontos érveket alkotni különösen a filozófiai és általában az absztrakt kérdésekről. A hallgató képes különbséget tenni a filozófia és a tudomány, a politika és a vallás diskurzusai között.
Értéket lát az absztrakt gondolkodásban.
Nyitott a kultúra, a mindennapi élet és az emberi létezés általános összefüggései iránt.</t>
  </si>
  <si>
    <r>
      <rPr>
        <b/>
        <sz val="9"/>
        <color theme="1"/>
        <rFont val="Arial"/>
        <family val="2"/>
        <charset val="238"/>
      </rPr>
      <t>Volleyball:</t>
    </r>
    <r>
      <rPr>
        <sz val="9"/>
        <color theme="1"/>
        <rFont val="Arial"/>
        <family val="2"/>
        <charset val="238"/>
      </rPr>
      <t xml:space="preserve">
Students have knowledge about the professional and formal possibilities of the application of the sport.
They interpret the competition system and the structure of the association and student sport in its context.
Students are able to apply the acquired organizational and management knowledge in an effective and practical way
They are able to cooperate.
They are open to new professional knowledge and methods.
They show emphatic behaviour towards team mates while carrying out tasks of sport organization.
They plan their personal professional development in a responsible way.
They are able to make decisions individually.
</t>
    </r>
    <r>
      <rPr>
        <b/>
        <sz val="9"/>
        <color theme="1"/>
        <rFont val="Arial"/>
        <family val="2"/>
        <charset val="238"/>
      </rPr>
      <t xml:space="preserve">
Tennis:</t>
    </r>
    <r>
      <rPr>
        <sz val="9"/>
        <color theme="1"/>
        <rFont val="Arial"/>
        <family val="2"/>
        <charset val="238"/>
      </rPr>
      <t xml:space="preserve">
Students recieve theoretical and practical knowledge with wich they will be able to teach basic elements of tennis and adipot during games. This course should further provide a basis for a higher level of knowledge of this sport.
Theoretical knowledge: knowledge of regulation.
Practical knowledge: 
- leg-work, motion ot hte basic line,
- forehand,
- backhand.</t>
    </r>
  </si>
  <si>
    <r>
      <rPr>
        <b/>
        <sz val="9"/>
        <color theme="1"/>
        <rFont val="Arial"/>
        <family val="2"/>
        <charset val="238"/>
      </rPr>
      <t xml:space="preserve">Röplabda:
</t>
    </r>
    <r>
      <rPr>
        <sz val="9"/>
        <color theme="1"/>
        <rFont val="Arial"/>
        <family val="2"/>
        <charset val="238"/>
      </rPr>
      <t xml:space="preserve">Birtokában van a sportág technikai -taktikai ismeretei  alkalmazásának szakmai és formai lehetőségeivel. Összefüggéseiben értelmezi az egyesületi és a diáksport versenyrendszerét, strukturális felépítését.                                                                       
Képes az elsajátított szervezési és vezetési ismeretek hatékony gyakorlati alkalmazására. Képes kooperatív együttműködésre.
Nyitott az új szakmai ismeretekre és módszerekre. Sportszervezési feladatok során empatikus a csapattársaival szemben.
Felelősséggel tervezi a személyes szakmai fejlődését. Önálló döntéseket hoz.
</t>
    </r>
    <r>
      <rPr>
        <b/>
        <sz val="9"/>
        <color theme="1"/>
        <rFont val="Arial"/>
        <family val="2"/>
        <charset val="238"/>
      </rPr>
      <t xml:space="preserve">
Tenisz:</t>
    </r>
    <r>
      <rPr>
        <sz val="9"/>
        <color theme="1"/>
        <rFont val="Arial"/>
        <family val="2"/>
        <charset val="238"/>
      </rPr>
      <t xml:space="preserve">
Ütésformák technikájának elemzése. Szaknyelvi ismeretek. Szabály, versenyrendszerek. Tenyeres ütés technikája, oktatásmódszertana. Fonák ütés technikája, oktatásmódszertana. Adogatás technikája, oktatásmódszertana. Röpte technikája, oktatásmódszertana.</t>
    </r>
  </si>
  <si>
    <t xml:space="preserve">Alapvető szichológiai ismeretekkel rendelkezik, amelyek megalapozzák a további szakspecifikus pszichológiai ismereteket.
Követi saját tudományágának és a kapcsolódó tudományágaknak a magyar és idegen nyelvű, elméleti, módszertani és tényleíró szakmai közleményeit._x000D_
Kötelességének érzi az új tudományos eredmények szakirodalmi nyomon követését_x000D_
_x000D_
</t>
  </si>
  <si>
    <t xml:space="preserve">Students have basic knowledge about psychology that support the further professional knowledge of psychology.
They follow the theoretical, methodical and factual bibliography of their own and related sciences in Hungarian and in foreign languages.
They are committed to follow the bibliography of new scientific results.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</si>
  <si>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</si>
  <si>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Rendelkezik rendszerszerű, alapvető környezeti ismeretekkel. Ismeri az összefüggéseket természet és az ember kapcsolatrendszerében.                                                                                    
Képes a különböző társadalom- és természettudományos területek tudás- és ismeretanyaga közötti összefüggések felismerésére, integrációjára.  Képes transzdiszciplináris gondolkodásra. 
Törekszik a természet és az ember viszonyának felelősségteljes megismerésére.</t>
  </si>
  <si>
    <t xml:space="preserve">The students have a clear view on systematic basic environmental issues. They know the relationships between human and environment. 
They are able to recognize and integrate the relationships between different fields of social and natural sciences. They are capable of transdisciplinary thinking.                                                                            
They strive for the responsible cognition of the relationship between nature and human.                            </t>
  </si>
  <si>
    <t>A hallgató középszinten elsajátítja a szakterület szókincsét, ismeri a testkultúra és az egészségkultúra alapfogalmait, fejlesztésük eszközrendszereit, módszereit és eljárásait. 
Képes a szakterületet érintő szakszövegek lényegének megértésére, képes eligazodni a források között, képes önálló információszerzésre.
A kurzus során elsajátítja azt az igényt, hogy a későbbiekben önállóan tájékozódjék a legfrisebb, akár idegen nyelvű forrásokból.
Szakmai felelősségének tudatában fejleszti a vele kapcsolatba kerülők személyiségét a testnevelés és sport, rekreáció társadalmi szerepének, fontosságának hangsúlyozásával.</t>
  </si>
  <si>
    <t>Students acquire the vocabulary of the field of study at intermediate level, understand the basic concepts of physical education and the culture of health and have a clear view of the means and methods of their development.
Students understand the main ideas of technical texts in their field of expertise, are able to study and evaluate sources and obtain information independently.
During the course students  consider it to be important to keep informed of the most recent sources including those written in a foreign language, individually.  
Being aware of their professional liability, students develop the personality of those they get into contact with, emphasizing the social role and importance of physical education, sports and recreation.</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</si>
  <si>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</si>
  <si>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A hallgatók ismerik az üzleti etika alapjait és a team-munka etikai szabályait.
Etikai ismereteiket képesek az üzleti életben adaptívan alkalmazni.
Befogadó, nyitott és együttműködő attitűddel rendelkeznek.
Felelősséget vállalnak a munka és a magatartás etikai normáinak betartásáért.
</t>
  </si>
  <si>
    <t xml:space="preserve">Students are familiar with the basics of  buissness ethics and ethical norms of teamwork.
Students are able to adapt their ethical knowledge to businesswork.
Students are characterzied by an inclusive, open and co-operative attitude.
Students have responsibility for the ethical standards of work and behavior.
</t>
  </si>
  <si>
    <r>
      <t xml:space="preserve">A hallgató a megszerzett ismeretei birtokában érti és képes gyakorlatban alkalmazni a gimnasztika és sporttorna szaknyelvét, mozgásanyagát. 
Képes megtervezni és végrehajtani a gimnasztika és a sporttorna gyakorlatanyagát. 
</t>
    </r>
    <r>
      <rPr>
        <sz val="9"/>
        <rFont val="Arial"/>
        <family val="2"/>
        <charset val="238"/>
      </rPr>
      <t xml:space="preserve">Törekszik az elméleti és gyakorlati ismeretek minél teljeskörűbb elsajátítására, fontosnak tartja ismeretei bővítését és továbbadását.     
Felelősen és önállóan végzi feladatait, képes az önellenőrzésre  , objektíven irányítja és értékeli mások munkáját. </t>
    </r>
  </si>
  <si>
    <t>Students understand and are able to use in practice the terminology and movement material of gymnastics and sports gymnastics in possession of the acquired knowledge. 
They can design and execute the practice of gymnastics and sports gymnastics. 
Students strive to acquire theoretical and practical knowledge as comprehensively as possible, they consider it important to extend and pass on their knowledge. 
They carry out their duties with responsibility and independently, they are capable of self-check, they objectively guide and evaluate the work of others.</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</si>
  <si>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</si>
  <si>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</si>
  <si>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Ismeri azokat az informatikai eszközöket és szoftvereket, amelyek segítik munkáját.
Hatékonyan alkalmazza a szakterületén használatos korszerű informatikai rendszereket, eszközöket.
Képes tudását önállóan fejleszteni, a számára szükséges releváns információforrások felkutatásával.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Felelősséget vállal az általa elkészített digitális dokumentumok tartalmáért.
</t>
  </si>
  <si>
    <t>Students know the IT tools and software that help their work.
They are able to affectively apply state-of-the-art IT systems and tools in their field.
Students are able to develop their knowledge independently, searching for the relevant information resources.
They are open to domestic and international research results, methodological innovations and the use of information and communication technologies to find and apply opportunities.
They consciously represent ethical conduct in electronic communications.
They take responsibility for the contents of the digital documents they have produced.</t>
  </si>
  <si>
    <t>Birtokában van a sport területén dolgozó oktató és versenyzőkkel kapcsolatban a motiváció, a személyiségfejlesztés alapvető ismereteinek. 
Tisztában van a sportteljesítmény fokozását segítő mentális módszerekkel.
Alkalmazza a személyiségfejlesztés és a motivációval kapcsolatos ismereteit a környezetében. Felismeri a mentális felkészítés módszereinek szükségességét, és javasolja azokat.
Képes kooperatív együttműködésre és a konfliktusok helyes kezelésére a munkahelyi környezetében.
A sportpszichológia területén nyitott az új szakmai ismeretekre és módszerekre. 
A sportszervezési feladatok során empatikus és érzékeny a munkatársaival szemben.
Törekszik kooperatív együttműködésre és hatékonyan motiválja a sportolókat és a kollégáit.
Önállóan képes konfliktushelyzetek kezelésére, felellősségvállalás jellemzi az elvégzett munkájával és döntéseivel kapcsolatban. 
Felelősséggel tervezi a személyes szakmai fejlődését.</t>
  </si>
  <si>
    <t xml:space="preserve">Students have basic knowledge of motivation and personality development in the field of sports and training. 
They are aware of the mental methods of enhancing sports performance.
Students can apply their knowledge of personality development and motivation in their environment. 
They recognize and promote the need for mental preparation.
They are capable of cooperation and the correct handling of conflicts in the workplace environment.
Students are open to new professional knowledge and methods in the field of sports psychology.
They are emphatic and sensitive to their colleagues in sports organization tasks.
They strive for  cooperation and effectively motivate athletes and colleagues.
Students are able to handle conflicts individually and are responsible for their work and decisions.
They are responsible for their personal professional development.
</t>
  </si>
  <si>
    <t>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 a mikroökonómiával kapcsolatos számítási példák megoldására. Felismeri a piaci szereplők viselkedésének okait és annak következményeit.
Nyitott a modern, újszerű közgazdasági megállapítások és kutatások iránt.</t>
  </si>
  <si>
    <t>Students  are aware of the behaviour of  economic actors, the mechanism and consequences of their decisions. They are able able to provide an overview of market forms and are aware of each framework of market forms.  They have knowledge about inputs.
They are able to do calculation related to microeconomics. They  can recognize the reason of the behaviour of the actors and its concequences. 
They are  open to the newest and  most modern economic researches and their findings.</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</si>
  <si>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</si>
  <si>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</si>
  <si>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Ismeri a testkultúra és az egészségkultúra alapfogalmait, fejlesztésük eszközrendszereit, módszereit és eljárásait. 
Hatékonyan alkalmazza a szakterületén használatos korszerű informatikai rendszereket, eszközöket.
Mélyen elkötelezett a minőségi sportszakmai munkavégzés mellett.
Tudatosan képviseli szakterületének korszerű elméleteit és módszereit
</t>
  </si>
  <si>
    <t xml:space="preserve">Students are familiar with the basic concepts of body culture and health culture, the tools, methods and procedures of their development.
Students effectively apply state-of-the-art IT systems and tools in their field.
Students are deeply committed to quality sports work.
They consciously represent the modern theories and methods of their field of expertise.
</t>
  </si>
  <si>
    <t>Birtokában van a sportág alkalmazásának szakmai és formai lehetőségeivel. Összefüggéseiben értelmezi az egyesületi és a diáksport versenyrendszerét, strukturális felépítését.                                                                       
Képes az elsajátított szervezési és vezetési ismeretek hatékony gyakorlati alkalmazására. Képes kooperatív együttműködésre.
Nyitott az új szakmai ismeretekre és módszerekre. Sportszervezési feladatok során empatikus a csapattársaival szemben.
Felelősséggel tervezi a személyes szakmai fejlődését. Önálló döntéseket hoz.</t>
  </si>
  <si>
    <t xml:space="preserve">Students have knowledge about the professional and formal possibilities of the application of the sport.
They interpret the competition system and the structure of the association and student sport in its context.
Students are able to apply the acquired organizational and management knowledge in an effective and practical way
They are able to cooperate.
They are open to new professional knowledge and methods.
They show emphatic behaviour towards team mates while carrying out tasks of sport organization.
They plan their personal professional development in a responsible way.
They are able to make decisions individually.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</si>
  <si>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</si>
  <si>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r>
      <t xml:space="preserve">A hallgató ismeri az asszertív interperszonális kommunikációt, alkalmazza annak módszereit, így képes hatékonyan kommunikálni a hazai üzleti környezetben.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Törekszik tudásának és munkakapcsolatainak fejlesztésére, ebben munkatársaival való együttműködésre.</t>
    </r>
    <r>
      <rPr>
        <sz val="9"/>
        <color rgb="FFFF0000"/>
        <rFont val="Arial"/>
        <family val="2"/>
        <charset val="238"/>
      </rPr>
      <t xml:space="preserve">
</t>
    </r>
  </si>
  <si>
    <r>
      <t xml:space="preserve">Students are familiar with the assertive interpersonal communication, use its methods so they can communicate effectively in the domestic business environment.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It strives to develop knowledge and work relationships with its collaborating colleagues.</t>
    </r>
  </si>
  <si>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</si>
  <si>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</si>
  <si>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Students are conscious of the pedagogical developmental effect of sporting activities.
They are informed of the role of motivation in sports.
They are familiar with the process of knowledge transfer, ability and skill development.
They are aware of the personality developing effect of sport.
They are familiar with talent models and talent management conditions.
They are aware of the criteria of choosing a type of sport. 
Students prepare the necessary motivational tasks for education.
They can apply knowledge transfer, ability and skill development.
They develop the athlete's personality.
They are able to recognize and choose students talented in different sports.
They are able to develop their skills in sports pedagogy through lifelong learning.
Students are open to new professional skills and methods in the field of sports pedagogy.
They are emphatic and sensitive to their colleagues in sports organization tasks.
They strive for cooperation and effectively motivate athletes and colleagues.
Students are able to analyze, process and solve educational situations independently.
They carry out their work in a project, or in a team independently and responsibly.
They take responsibility for the consequences of their decisions.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</si>
  <si>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</si>
  <si>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A hallgatók képesek lesznek a polgári törvénykönyv gazdasággal kapcsolatos fontosabb szabályinak megértésére.
Képes csapatban dolgozni, képes minőséget szem előtt tartó döntések meghozatalára.
Áttekintéssel rendelkeznek a szerződéses jog általános szabályairól, képesek lesznek a gazdálkodó szervezetek alapvető szerződéseinek megkötésére. Rendelkezik ismeretei alkalmazása során kreativitási képességgel.
Képesek saját gazdálkodó szervezetüket a gazdaság egyéb intézményrendszerébe behelyezni, működtetni.</t>
  </si>
  <si>
    <t>Students are able to understand the important rules of the Civil Code concerning the economy. 
They are able to work in a team and make quality decisions.
They have an overview of the general rules of contract law, they are able to conclude basic contracts of economic organizations. They possess creativity using their knowledge.
They are capable of inserting their own business organization into other institutions of the economy.</t>
  </si>
  <si>
    <t>Ismeri a szociológia és a sportszociológia hazai és nemzetközi fejlődésén keresztül  a sportszociológia kialakulását és fejlődési irányvonalait. 
Képes a társadalomban zajló folyamatok megfigyelésére és feltárására.
Segít abban, hogy jobban megérthessék a világméretű és a magyar változások makro- és mikroszintű folyamatait, ezáltal fejlesztve a hallgató logikus gondolkodását. 
Önállóan tekinti át és elemzi a szociológiai és sportszociológiai törvényszerűségeket, a problémákra megoldási javaslatokat fogalmaz meg.</t>
  </si>
  <si>
    <t>Students know the history and development trends of sport sociology, through the international and national development of sociology and sport sociology.
Students are able to observe and explore processes in society. 
Students help students understand the macro and micro level processes of global and Hungarian changes, developing the students' logical thinking.
They independently review and analyze sociological and sport sociological laws, formulates solutions to problems.</t>
  </si>
  <si>
    <t xml:space="preserve">A hallgató ismeri, és értelmezni tudja a sportmenedzsment alkotóelemeit, ismeri  fogalmait, feladat és eszközrendszerét._x000D_
Jártas a hazai és nemzetközi sportmnedzsmentet érintő trendekben._x000D_
Birtokában van azoknak a módszereknek, melyekkel sikeres sportmenedszeri feladatokat képes ellátni _x000D_
Sportmenedzseri ismeretek birtokában hatékony menedszment munkával hozzájárul a sportszövetségek és sportszervezetek hatékony munkájához._x000D_
</t>
  </si>
  <si>
    <t xml:space="preserve">Students know and are able to interpret the components of sport management, know the definitions, its tasks and tool system. They are conscious of trends concerning home and international sport management._x000D_
Students are in possession of methods necessary to carry out successful sport management tasks._x000D_
In possession of sport management knowledge, with effective management work, students contribute to effective work of sport societies and sport organisations._x000D_
_x000D_
</t>
  </si>
  <si>
    <t xml:space="preserve">A hallgató tisztában van az emésztőrendszer anatómiai és élettani alapjaival. 
Ismeri a makro-és mikro tápanyagokat, azok hatását az emberi szervezetre és a teljesítményre. 
Ismeri a sporttáplálkozás legfontosabb területeit, összefüggéseit.
A tárgy elvégzésével a hallgató elsajátítja, átismétli, bővíti ismereteit a táplálkozás –sporttáplálkozás folyamatai és összefüggései terén.
Képessé válik a táplálkozás és a teljesítmény összefüggéseit felismerni.
Adatokat, ajánlásokat használ az egészséges táplálkozáshoz.
Törekszik a helyes táplálkozás javaslatainak megismerésére, betartására és példamutató az esetleges prevenciós munkája során fel is használja az elsajátított ismereteket egyéni, életkori és sportági szükségletek alapján. 
Elhivatott és elkötelezett.
Az egyének és csoportok egészséges élelmiszer-választásának, népszerűsítése érdekében egyszerű stratégiák kidolgozása és alkalmazása. 
Önállóan képes alkalmazni a tápanyagszükségletekről (a sportágak figyelembe vételével) meglévő ismereteit a gyakorlatban. 
</t>
  </si>
  <si>
    <t>Students know the anatomical and physiological basis of the digestive system. They know the macro and micro nutrients, their effects on the human body and performance. They know the most important areas of sports nutrition.
By completing the subject, students acquire, rewrite and extend their knowledge of the processes and contexts of nutrition-sports nutrition. They are capable of recognizing the relations between nutrition and performance. They use data and recommendations for healthy eating.
Students strive to get acquainted with and observe the recommendations of good nutrition, and use the acquired knowledge based on individual, age and sport needs during any preventive work. 
Students are dedicated and committed. They develop and apply simple strategies to promote the choice of healthy food for individuals and groups. They are able to use independently their knowledge of nutritional needs (with special regards to sports).</t>
  </si>
  <si>
    <t xml:space="preserve">Ismeri az úszás fogalmát, jelentőségét egészségügyi hatásait. Tisztában van az iskolai úszásoktatás megszervezésével. Ismeri az úszás alapvető biomechanikáját. Ismeri a vízhezszoktató gyakorlatokat és játékokat, vízbiztonsági gyakorlatokat.Ismeri a gyors-, és mellúszás technikai gyakorlatait. Rendelkezik a fejesugrás előkészítő gyakorlataival. Ismeri a két úszásnem rajtját, fordulóját, célbaérkezését. Tisztában ban az úszás egészségre kifejtett hatásaival.
Képes leúszni 50 métert  mindkét úszásnemben a technikai követelményeknek megfelelően, szintidő nélkül. 
Képes egy úszóverseny megszervezésére. 
Képes egy iskolai úszásoktatáson hospitálni. 
Képes a sportszervezeteknél, önkormányzatoknál, rekreációs intézményeknél, rendezvényszervezéssel foglalkozó szervezeteknél úszóverseny megszervezésére.
Képes hatékonyan alkalmazni az úszásban használatos korszerű informatikai rendszereket, eszközöket.
Képes megírni egy zárthelyi dolgozatot a félév követelményeiből, legalább elégséges szinten. 
Tiszteletben tartja az emberi méltóságot és jogokat az úszás területen végzett munkája során.
Törekszik az élethosszig tartó és az élet egészére kiterjedő tanulásra.
Önállóan, a hiteles szakmai forrásokra támaszkodva tekinti át és elemzi a úszás és úszóverseny szervezés kérdéseit.
Tudatosan képviseli az úszás szakterületének korszerű elméleteit és módszereit.
Minden esetben a fair play szellemében tevékenykedik, amivel mintát ad teljes környezetének.
</t>
  </si>
  <si>
    <t xml:space="preserve">Students know the concept of swimming, the importance of its health effects. They have knowledge of organizing school swimming lessons. They know the basic biomechanics of swimming. They are familiar with water-based exercises and games, water safety exercises. They know the technical and practical exercises of freestyle and breaststroke. They provide the preparatory exercises for the dive. They know the start, the turn, the finish of the two strokes. They know the effects of swimming on health.
Students are able to swim 50 meters in both strokes according to technical requirements, without time.
They are capable of organizing a swimming competition.
They are capable of monitoring a school swimming lesson.
They are able to organize a swimming competition for sports organizations, local governments, recreational institutions and event organizing organizations.
They are able to effectively apply the modern IT systems and tools used in swimming.
They are able to write an in-class test on the requirements of the semester,at least on a satisfactory level.
Students respect human dignity and rights in the field of swimming.
They strive for lifelong learning and learning covering the whole of life.
Students review and analyze the issues of  swimming and swimming competitions relying on authentic  professional resources and working independently.
They consciously represent the modern theories and methods of swimming. In all cases they act in the spirit of fair play serving as a model for their entire environment.
</t>
  </si>
  <si>
    <t xml:space="preserve">PLATÓN: Phaidrosz. Ikon Kiadó (Matúra sorozat), Bp., 1994. ISBN: 963 7948 53 8
René DESCARTES Értekezés a módszerről. Ikon Kiadó (Matúra sorozat), Bp., 1993. ISBN: 963 7948 17 1
Friedrich NIETZSCHE: A nem morálisan felfogott igazságról és hazugságról. Athenaeum 1992/3.
</t>
  </si>
  <si>
    <t>The aim of the course is to familiarize  students  with the basic concepts and tendencies of philosophy.
Students can distinguish between the discourses of philosophy and sciences, politics and religion.
They have a clear view on the general and fundamental problems of  philosophy concerning matters such as existence, knowledge, values, reason, mind and language.
Students can understand philosophical texts, can routinely use the terminology and apply the methods and strategies of  hermeneutics.
They are capable of making rational and accurate arguments especially on philosophical and generally abstract issues.
Students can see the value in abstract thinking.
They are open to the general context of culture, everyday life and the human being.</t>
  </si>
  <si>
    <t xml:space="preserve">Rita L. ATKINSON és mtsi: Pszichológia. Osiris - Századvég Kiadó, Bp. 2005. 16-34, 38-58,104-324.p. ISBN 963 3897136 _x000D_
BERNÁTH L. – Révész György (szerk.): A pszichológia alapjai. Tertia Kiadó, Bp., 2002. 77-183.p. ISBN 963 85866 2 1_x000D_
N. KOLLÁR - SZABÓ (szerk.):Pszichológia pedagógusoknak, Osiris Kiadó, 2004. ISBN 963 389672X_x000D_
PLÉG Cs.: A lélektan története. Osiris, Bp. 2010. 31-66,88-99,145-157,172-198.p. ISBN 978 963 276 0520_x000D_
</t>
  </si>
  <si>
    <r>
      <t xml:space="preserve">KISS F.-VALLNER J.: Környezettudományi alapismeretek, 2001.
KISS F. LAKATOS Gy., RAKONCZAI J., MAJER J.: Környezettani
alapismeretek, 2011. (http://www.tankonyvtar.hu)
KERÉNYI A.: Környezettan, 2003.
R. CARSON: Néma tavasz, 1994 (1962).
</t>
    </r>
    <r>
      <rPr>
        <sz val="9"/>
        <rFont val="Arial"/>
        <family val="2"/>
        <charset val="238"/>
      </rPr>
      <t xml:space="preserve">MOLNÁR M.-JÁNOS I.-HÖRCSIK Zs.-SZABÓ S.: Principle of Life, EFOP-3.4.3-16-2016-00018-  „Tudásfejlesztés és –hasznosítás a Nyíregyházi Egyetemen” keretében fejlesztett elektronikus tananyag, 2018. </t>
    </r>
  </si>
  <si>
    <t xml:space="preserve">Kötelező:
SZEGEDI K.: Üzleti etika. Perfekt Gazdasági Tanácsadó, Oktató és Kiadó Zrt, Bp. 2006. ISBN 978-963-394-682-4.
Ajánlott:
CSURGÓ Oné – HAJDÚ P. (szerk.): Üzleti etika. Saldo Rt., Bp. 1998. ISBN: 9636218750
TÖRÖK A.: Üzleti etika. Századvég, Bp. 2002. ISBN: 9639211877
HÁRSING L.: Bevezetés az etikába. Bíbor Kiadó, Miskolc, 1999. ISBN: 963 9103 26 8
</t>
  </si>
  <si>
    <t>ERŐS F. (1996): Azonosság és különbözőség. Sciencia Humana, Budapest ISBN 963 8471 182 
FEISCHMIDT M. (1999): Multikulturalizmus. Osiris Kiadó Láthatatlan Kollégium, Budapest ISBN 9633792657 
FORRAY R  K. – CZACHESZ E. – LESZNYÁK M. (2001): Multikulturális társadalom. Interkulturális nevelés. In: Báthory Zoltán – Falus István: Tanulmányok a neveléstudomány köréből. Osiris Kiadó, Budapest, 111-125.p. ISSN 008 1632</t>
  </si>
  <si>
    <t>COLE, M. – COLE, S.. R (2002): Fejlődéslélektan. Osiris Kiadó, Budapest ISBN 9633894735 
MARGITICS F. (2008): A személyiség fejlődése. Krúdy Könyvkiadó, Nyíregyháza ISBN 9789638731975 
MARGTITICS F. (2009): A szülői mesterség iskolája. Scolar Kiadó, Budapest ISBN 9789632441252 
MÉREI F. – V. BINÉT Á. (2006): Gyermeklélektan. Medicina, Budapest ISBN 96425983 
VAJDA Zs. (2006): A gyermek pszichológiai fejlődése. Helikon Kiadó, Budapest ISBN 9789632089928</t>
  </si>
  <si>
    <t>BÁRTFAI B.: Office 2016 : Word, Excel, Access, Outlook, PowerPoint, BBS-Info Kft., Budapest, 2016., 456 p. ISBN:9786155477386
FODOR G. A., FARKAS Cs.: Windows 10 és Office 2016 felhasználóknak, Budapest, Jedlik Oktatási Stúdió Bt., 2016., 304 p. ISBN:9786155012280
Microsoft Office, URL: https://www.office.com/
BÁRTFAI B.: Windows 10 mindenkinek, BBS-Info Kft., Budapest, 2016., 340 p ISBN:9786155477218. 
TANYINÉ dr. K. A., Iszály Ferenc Zalán: Digitális alkalmazások, 2018. https://mooc.nye.hu</t>
  </si>
  <si>
    <t>BUDA B. (1986): A személyiségfejlődés és a nevelés szociálpszichológiája. Nemzeti Tankönyvkiadó, Budapest, 44-65, 82-92, 206-225.o. 
CSEPELI Gy. (1999): Szociálpszichológia. Osiris Kiadó, Budapest, 149-151, 189-203, 200-232, 269-276, 395-411.o.
KELEMEN L. (1968): A pedagógiai pszichológia alapkérdései. Tankönyvkiadó, Budapest. 
SCHMERCZ I. (szerk.) (2000): Pedagógiai szociálpszichológia. Élmény ’94 Bt, Nyíregyháza.
SZABÓ I. (1994): Bevezetés a szociálpszichológiába. Nemzeti Tankönyvkiadó, Budapest</t>
  </si>
  <si>
    <t xml:space="preserve">SAMULSON-NODRHAUS: Közgazdaságtan. KJK Kerszöv, 2012 ISBN: 9632245644
N. G. MANKIW: A közgazdaságtan alapjai. Osiris Kiadó. Budapest. 2011. ISBN: 9632762081
TAJTINÉ Sz. K.: Üzleti gazdaságtan. Nemzedékek Tudása Tankönyvkiadó. Budapest. 2013. ISBN: 9789631969634
</t>
  </si>
  <si>
    <t>ÁCS P. (2009): Sporttudományi kutatások módszertana PTE-TTK TSTI, 291., 
DUBECZ J. (2009): Általános edzéselmélet és módszertan. 274., 
HARSÁNYI L.(2000): Edzéstudomány I-II. Dialóg - Campus Kiadó, Budapest- Pécs, 142 – 199., 
NÁDORI L. (1998): Sportképessége mérése. MTE, Budapest, 
PINTÉR J. - ÁCS P. (2007): Bevezetés a sportstatisztikába. Dialóg Campus Kiadó, Budapest-Pécs 167.</t>
  </si>
  <si>
    <t xml:space="preserve">HOFFMEISTER-TÓTH Á. – MITEV A. Z.: Üzleti kommunikáció és tárgyalástechnika 
(ISBN: 9789630585323)
NEMÉNYINÉ Dr. Gy. I.: Hogyan kommunikáljuk tárgyalás közben (ISBN: 9789630583473)
NEMÉNYINÉ Dr. Gy. I.: Kommunikációelmélet – Szemelvénygyűjtemény (ISBN: 9789633945445)
OTTLIK K.: Protokoll – Viselkedéskultúra
(ISBN: 9789632438917)
SILLE I.: Illem, etikett, protokoll
(ISBN: 9789630586597)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</si>
  <si>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</si>
  <si>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CSIDER T.  (2002): Az iskolai gyógytestnevelés gyakorlati és mozgás elemzése. SE Testnevelési és Sporttudományi Kar, Budapest, 156., ISBN: -
Gyógytestnevelés a Gyermekekért Országos Egyesület (2004): Általános testtartásjavító gyakorlatok gyűjteménye. Flaccus Kiadó, Budapest, 157., ISBN: 963-9214-65-5 .
GÁRDOS M., MÓNUS A. (1991): Gyógytestnevelés. Magyar Testnevelési Egyetem, Budapest, 370., ISBN: 963 253 391 1
VAJDA, I. (2015): Módszertani kézikönyv a tartásjavító és mozgáskoordinációt fejlesztő gyakorlatok oktatásához. Nyíregyházi Főiskola Könyvkiadó, Nyíregyháza, 90., ISBN: 978-615-5545-13-9.
VAJDA, I. (2018): "Gyógytestnevelés" - Adapted Physical Education ( Prevention and Adapted Physical Education in the School), elektronikus tananyag (http: mooc.nye.hu) Nyíregyházi Egyetem, Nyíregyháza ISBN: -
</t>
  </si>
  <si>
    <t>BAGDY E. – TELKES J. (2000): Személyiségfejlesztő módszerek az iskolában. TKK, Budapest, 5- 79.p. ISBN 963 19 023 15 
R. R. CARL (2008): Találkozások- a személyközpontú csoport. Edge 2000 Kiadó, Oktatáskutató és Fejlesztő Intézet, Budapest, 9-169.p. ISBN 978 9639760080 
RUDAS J. (2009): Javne örökösei. Fejlesztő tréningcsoportok – elvek, módszerek, gyakorlatcsomagok. Lélekben Otthon Kiadó, Győr ISBN9789639771192 
RUDAS J. (2004): Delfi örökösei. DICO Kiadó, Új Mandátum Könyvkiadó, Budapest ISBN 963 9494-48-8</t>
  </si>
  <si>
    <t>PÁSZTORI A., RÁKOS E. (1992): Iskolai és népi játékok. Sportjátékok I. Nemzeti Tankönykiadó, Budapest.
DETRE P., SZIGETI L. (1982): Játék I. Tankönyvkiadó, Budapest
BÁLI M., JANICS GY-né (1963): Testnevelési játékok. Sport, Budapest</t>
  </si>
  <si>
    <t>Birtokában van a sporttevékenység pedagógiai fejlesztő hatásának.
Tájékozott a motiváció szerepéről a sportban.
Ismeri az ismeretátadás, a készség- és képességfejlesztés folyamatát.
Tájékozott a sport személyiségfejlesztő hatásáról.
Ismeri a tehetség modelljeit és a tehetséggondozás feltételeit.
Tisztában van a sportágválasztás kritériumaival.
Elkészíti az oktatáshoz szükséges motivációs feladatokat.
Alkalmazza az ismeretátadás, a készség- és képességfejlesztés ismereteit.
Fejleszti a sportolók személyiségét.
Képes felismerni és kiválasztani a különböző sportágakban tehetséges tanulókat.
Képes a sportpedagógiában való jártasságának fejlesztésére az élethossziglan tartó tanulás révén.
A sportpedagógia területén nyitott az új szakmai ismeretekre és módszerekre. 
A sportszervezési feladatok során empatikus és érzékeny a munkatársaival szemben.
Törekszik kooperatív együttműködésre és hatékonyan motiválja a sportolókat és a kollégáit.
Önállóan képes a nevelési helyzetek elemzésére, feldolgozására, megoldására. 
A projektben, csoportmunkában végzett feladatait önállóan és felelősséggel végzi.
Döntéseinek vállalja a következményeit.</t>
  </si>
  <si>
    <t>HARSÁNYI L. (2000): Edzéstudomány I. Kiadó: Dialóg Campus Kiadó Budapest-Pécs, 342., ISBN:963-9123-37-4 
GYARMATHY É. (2006): A tehetség fogalma, összetevői, típusai és azonosítása. ELTE Eötvös Kiadó, Budapest, 215., ISBN: 9634638503
MÓNUS A. (szerk.) (2005): Iskolai testnevelés, utánpótlás – nevelés, tehetséggondozás. In: IV. Országos Sporttudományi Konferencia Kiadványa. 32-45., ISBN: 978-963-06-7748-6</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</si>
  <si>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</si>
  <si>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Magyarország  Alaptörvény, (2011. április 25.)
2013. évi V. tv. Polgári Törvénykönyv V. könyv, 
SZALAI Á.:: A magyar szerződési jog gazdasági elemzése L’Harmattan 2013, Párizs, ISBN.978 963 2367 163 
KÁROLYI G.: Gazdasági magánjog, DE, Debrecen 2014 ISBN 978 963 12 1142 9</t>
  </si>
  <si>
    <t>MARGITICS F. (2011): Személyiség és egészségpszichológia. Debreceni Egyetem Tudományegyetemi Karok, Debrecen. 
KÁLLAI J., VARGA J. OLÁH A. (2007): Egészségpszichológia a gyakorlatban. Medicina Könyvkiadó, Budapest,
DEMETROVICS ZS., URBÁN R., KÖKÖNYEI GY. (2007): Iskolai egészségpszicho-lógia. L’Harmattan Könyvkiadó, Budapest 
KULCSÁR ZS. (1998): Egészségpszichológia. ELTE Eötvös Kiadó, Budapest 
MARGITICS F. (2006): Depresszió. Krúdy Kiadó, Nyíregyháza</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</si>
  <si>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</si>
  <si>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Birtokában van a sportág technikai -taktikai ismeretei  alkalmazásának szakmai és formai lehetőségeivel. Összefüggéseiben értelmezi az egyesületi és a diáksport versenyrendszerét, strukturális felépítését.                                                                       
Képes az elsajátított szervezési és vezetési ismeretek hatékony gyakorlati alkalmazására. Képes kooperatív együttműködésre.
Nyitott az új szakmai ismeretekre és módszerekre. Sportszervezési feladatok során empatikus a csapattársaival Felelősséggel tervezi a személyes szakmai fejlődését. Önálló döntéseket hoz.</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</si>
  <si>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</si>
  <si>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Physical , mechanical principles and regularities which are appeared in the sport. The historical development of the sport. International and national development history of the sport. The operation and structure of the international and national association. The improvement of the motion of the sport and practicing the technical elements.</t>
  </si>
  <si>
    <t xml:space="preserve">The aim of coaching to train sport experts who will have scientific kwowledge, they will be able to train and choose talented sportmen at different ages. They can perform at a high-level technical and tactical elements of their sport, they have basic motor skills. To know and apply the educational methods of the sporting motion of your sport and the latest international trends. Has the competence for training snd competing high-level sports for high-level or adult international teams. Uses effectively IT analytics system and tools in its field and able to process the generated data from a training methodological point of view.Have his own sport of sporting training, performance-enhancing training, methodological, physiological, psychological and pedagogical knowledge. Have positive personality traits, work ethic, attitude, aesthetic standards should be exemplary not only for the sportmen but for the whole  society. Independently carries out the analysis of issues in the field of physical culture and its application on the basis of professional sources, recommendations, relationships. Develops a personal point of view that is coherent with the physical health of the person, represents it personally, and develops its environment accordingly. It makes an effort to develop cooperative and creative cooperation with organizations and stakeholders in the field of physical culture. D evelops the personality of those who are in contact with him, emphasizing the social role and importance of sport and health promotion. He is conscious of the methods he uses in his field of expertise and accept the methodological pecularities and results of other disciplines. In all cases it acts in the spirit of fair play and mediates its values by acting as a model for its entire environment.                                                          </t>
  </si>
  <si>
    <t>Knowledge of game rules, complete a referee course</t>
  </si>
  <si>
    <t>The formation and development of game system. Literature records(book, article, video). The use and knowledge of the IT tools that help the coach work.</t>
  </si>
  <si>
    <t>Professional practice, training visits in external sports associations designated by the instructor, divided into a training period.</t>
  </si>
  <si>
    <t>5-11 year-old football(characteristic of the age group, training goals, educational methods, age-related capabilty development)</t>
  </si>
  <si>
    <t>Professional practise, coaching activity in external sports associations  designated by the instructor, divided into a training period.</t>
  </si>
  <si>
    <t>12-15 year-old football(characteristic of the age group, training goals, age related capability development).</t>
  </si>
  <si>
    <t>Professional practice, self training exercises in external sports associations designated by the instructor, divided into a training period.</t>
  </si>
  <si>
    <t>16-19 year-old and adult football(characteristic of the age group, training goals, educational methods, age related capability development).</t>
  </si>
  <si>
    <t>The purpose of coaching is to train sports professionals with scientifically sound knowledge, suitable for special training of all ages and for the athletes' excavation. They can perform high-level technical and tactical elements of their sport, have basic motor skills. Know and apply the latest international trends, thus the educational methods of the sporting motion. As highly competent individuals, he/she is capable of performing high-level professional preparation for national teams in junior age groups along with adults. Such individuals are utilising IT analytical interfaces and tools in their field of profession, additionally processing data obtained from such tools in a regard of training methodological aspects. Must demonstrate the following knowledge: training in sports training, performance training, methodological, physiological, psychological and pedagogical knowledge. He/she represents the moral values mediated by sport, considers his/her personality and community development functions important, thus emphasises great importance to the observance of pedagogical norms in his/hers work. Furthermore, he/she must have positive personality traits, working morale, lifestyle, behaviour, aesthetic standards must be exemplary not only for athletes, but for the whole society. He/she independently conducts the analysis of the issues of physical culture and its appliance based on professional sources, recommendations and correlations. Additionally, he/she develops a coherent individual position on physical and mental health, represents it with his/her own personally, thus develops its environment accordingly. He/she seeks to develop cooperative and creative alliances with organizations and stakeholders in the field of physical culture. Being aware of his/her professional responsibility, he/she develops the personality of those who come into contact with him/her by emphasizing the social role and importance of sport and health promotion. In his/her sporting decisions, he/she consciously represents the methods he/she uses in his/her field and accepts the methodological features and results of other disciplines. In all cases, sports professionals acts in the spirit of fair play and mediates its values by an example to its entire environment.</t>
  </si>
  <si>
    <t>The internship is a training visit to the external sports associations designated by the instructor, tailored to the training period.</t>
  </si>
  <si>
    <t>The purpose of coaching is to train sports professionals with scientifically sound knowledge, are capable of special preparation for all ages and of athletes. They are able to carry out the technical, tactical elements of their sport at a high level, possess basic motor skills. has the latest international trends, and has the ability to train and compete in high-level sports for high-age or adult teams, and effectively utilize IT analytics systems and tools in its field of expertise It has the skills of training in sport, training methods, physiological, psychological and pedagogical skills._x000D_
He represents the moral values ​​mediated by sport, considers his personality and community development functions important and attaches great importance to the observance of pedagogical norms in his work. Have positive personality traits, work morale, lifestyle, behavior, aesthetic standards should be exemplary not only for athletes, but for the whole society._x000D_
It independently carries out the analysis of the issues of physical culture and its application on the basis of professional sources, recommendations and relationships. It develops a coherent individual position on physical and mental health, represents it personally, and develops its environment accordingly. It seeks to develop cooperative and creative cooperation with organizations and stakeholders in the field of physical culture. Being aware of his professional responsibility, he develops the personality of those who come into contact with him by emphasizing the social role and importance of sport, health promotion. In his sporting decisions, he consciously represents the methods he uses in his field and accepts the methodological features and results of other disciplines. In all cases, it acts in the spirit of fair play and mediates its values ​​by giving a pattern to its entire environment</t>
  </si>
  <si>
    <t>Interpretation of the concept of prevention in a broader and narrower sense. Longitudinal program of prevention of locomotor disorders in Hungary. Biomechanically correct posture, joint and spinal protection theory and practice. Knowledge of the principle of equal opportunities. Developing preventive and health conscious habits. The place and role of physiotherapy in school. Types and degrees of locomotor disorders. Knowledge of practice forms is contraindicated. Internal medicine categories, with particular regard to obesity and asthma bronchial disease. Exercise in physical education. Importance of using relaxation.</t>
  </si>
  <si>
    <t>Upon successful completion of the course, the student is familiar with the theory and practice of joint and spinal protection. You can recognize the onset and already developed locomotor disorders. He knows the special knowledge of the psychosomatic development of obese students, students and adults who are lagging behind in their development, the issues of prevention and rehabilitation. He knows the possibilities of cooperation with specialists, nurses, parents. He is familiar with and applies the guidelines of the new European directives to determine the status of physical development and the preparation of an adequate program of individual development. It is capable of creating preventive tasks and games that can be used to create a healthy lifestyle. It is suitable for the accurate and high-quality planning and management of physical education lessons in public education and higher education, in these sessions for health preservation and health promotion. With his or her occupations, he / she can provide a sense of success and provide a source of joy for students with weaker physical abilities in sporting activities appropriate to their abilities. It facilitates the transfer of information related to psychomotor content, independent and conscious learning and practice. Realistically judges the role of the teacher in the development assessment process, is committed to learning support evaluation.</t>
  </si>
  <si>
    <t>The internship is a coaching activity led by a coach working in an external sports club designated by the instructor, tailored to the training period.</t>
  </si>
  <si>
    <t>The purpose of coaching is to train sports professionals with scientifically sound knowledge, are capable of special preparation for all ages and of athletes. They are able to carry out the technical, tactical elements of their sport at a high level, possess basic motor skills. has the latest international trends, and has the ability to train and compete in high-level sports for high-age or adult teams, and effectively utilize IT analytics systems and tools in its field of expertise It has the skills of training in sport, training methods, physiological, psychological and pedagogical skills.
He represents the moral values ​​mediated by sport, considers his personality and community development functions important and attaches great importance to the observance of pedagogical norms in his work. Have positive personality traits, work morale, lifestyle, behavior, aesthetic standards should be exemplary not only for athletes, but for the whole society.
It independently carries out the analysis of the issues of physical culture and its application on the basis of professional sources, recommendations and relationships. It develops a coherent individual position on physical and mental health, represents it personally, and develops its environment accordingly. It seeks to develop cooperative and creative cooperation with organizations and stakeholders in the field of physical culture. Being aware of his professional responsibility, he develops the personality of those who come into contact with him by emphasizing the social role and importance of sport, health promotion. In his sporting decisions, he consciously represents the methods he uses in his field and accepts the methodological features and results of other disciplines. In all cases, it acts in the spirit of fair play and mediates its values ​​by giving a pattern to its entire environment</t>
  </si>
  <si>
    <t>Interpreting basic concepts (talent, selection, selection, etc.). The history of sports talent research The types of sport talent, the factors determining the sport talent. Sport requirement profile, range of selection indicators, stability of sport indicators, and evaluation of data measured in sport indicators.</t>
  </si>
  <si>
    <t>After successful completion of the course, the student will be familiar with the specificities of preparing students with different abilities, especially with regard to the selection of talented students. They are aware of the need to apply the latest pedagogical and applied psychological research in educational practice.
Being able to recognize the sport talent and having the knowledge needed for talent management tasks, will be able to mentor (mentoring) the student Olympiads I-VI. age groups. It has the skills required by the information society. It is able to love sports, to commit to lifelong physical activity.
Realistically judges the role of the subject in education.</t>
  </si>
  <si>
    <t>The internship is a self-directed exercise management session conducted by the instructor at external sports clubs, tailored to the training period.</t>
  </si>
  <si>
    <t xml:space="preserve">Atlétikus képességfejlesztés: futóiskolai gyakorlatok, futásfladatok, ugróiskola, dobások előkészítő gyakorlatai.
Az atlétika sportág, futások, ugrások, dobások- versenyszámainak megismerése,
értelmezése.
A futások gördülő- és lendületi technikáinak, valamint az álló- és térdelőrajt technikáinak megismerése és alkalmazása a gyakorlatban. 
</t>
  </si>
</sst>
</file>

<file path=xl/styles.xml><?xml version="1.0" encoding="utf-8"?>
<styleSheet xmlns="http://schemas.openxmlformats.org/spreadsheetml/2006/main">
  <fonts count="13">
    <font>
      <sz val="11"/>
      <color theme="1"/>
      <name val="Calibri"/>
      <family val="2"/>
      <charset val="238"/>
      <scheme val="minor"/>
    </font>
    <font>
      <b/>
      <sz val="16"/>
      <name val="Arial"/>
      <family val="2"/>
      <charset val="238"/>
    </font>
    <font>
      <sz val="11"/>
      <name val="Garamond"/>
      <family val="1"/>
      <charset val="238"/>
    </font>
    <font>
      <sz val="11"/>
      <name val="Arial"/>
      <family val="2"/>
      <charset val="238"/>
    </font>
    <font>
      <sz val="12"/>
      <name val="Times New Roman"/>
      <family val="1"/>
      <charset val="238"/>
    </font>
    <font>
      <sz val="11"/>
      <name val="Calibri"/>
      <family val="2"/>
      <charset val="238"/>
      <scheme val="minor"/>
    </font>
    <font>
      <sz val="9"/>
      <color theme="1"/>
      <name val="Arial"/>
      <family val="2"/>
      <charset val="238"/>
    </font>
    <font>
      <sz val="9"/>
      <name val="Arial"/>
      <family val="2"/>
      <charset val="238"/>
    </font>
    <font>
      <sz val="9"/>
      <color rgb="FFFF0000"/>
      <name val="Arial"/>
      <family val="2"/>
      <charset val="238"/>
    </font>
    <font>
      <b/>
      <sz val="11"/>
      <color theme="0"/>
      <name val="Arial"/>
      <family val="2"/>
      <charset val="238"/>
    </font>
    <font>
      <b/>
      <sz val="14"/>
      <color theme="0"/>
      <name val="Calibri"/>
      <family val="2"/>
      <charset val="238"/>
      <scheme val="minor"/>
    </font>
    <font>
      <b/>
      <sz val="9"/>
      <color theme="1"/>
      <name val="Arial"/>
      <family val="2"/>
      <charset val="238"/>
    </font>
    <font>
      <sz val="10"/>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s>
  <cellStyleXfs count="1">
    <xf numFmtId="0" fontId="0" fillId="0" borderId="0"/>
  </cellStyleXfs>
  <cellXfs count="34">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2" fillId="0" borderId="0" xfId="0" applyFont="1" applyFill="1" applyAlignment="1">
      <alignment vertical="center" wrapText="1"/>
    </xf>
    <xf numFmtId="0" fontId="5"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5" fillId="3" borderId="0" xfId="0" applyFont="1" applyFill="1" applyAlignment="1">
      <alignment horizontal="left" vertical="top" wrapText="1"/>
    </xf>
    <xf numFmtId="0" fontId="5" fillId="4" borderId="0" xfId="0" applyFont="1" applyFill="1" applyAlignment="1">
      <alignment horizontal="left" vertical="top" wrapText="1"/>
    </xf>
    <xf numFmtId="0" fontId="3" fillId="4" borderId="0" xfId="0" applyFont="1" applyFill="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6" fillId="5"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1" xfId="0" applyFont="1" applyBorder="1" applyAlignment="1">
      <alignment vertical="top" wrapText="1"/>
    </xf>
    <xf numFmtId="0" fontId="5" fillId="5" borderId="0" xfId="0" applyFont="1" applyFill="1" applyAlignment="1">
      <alignment horizontal="left" vertical="top" wrapText="1"/>
    </xf>
    <xf numFmtId="0" fontId="4" fillId="5" borderId="0" xfId="0" applyFont="1" applyFill="1" applyAlignment="1">
      <alignment horizontal="left" vertical="top"/>
    </xf>
    <xf numFmtId="0" fontId="3" fillId="5" borderId="0" xfId="0" applyFont="1" applyFill="1" applyAlignment="1">
      <alignment horizontal="left" vertical="top" wrapText="1"/>
    </xf>
    <xf numFmtId="0" fontId="3" fillId="5" borderId="0" xfId="0" applyFont="1" applyFill="1" applyAlignment="1">
      <alignment horizontal="left" vertical="top"/>
    </xf>
    <xf numFmtId="0" fontId="6" fillId="6" borderId="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1" xfId="0" applyFont="1" applyFill="1" applyBorder="1" applyAlignment="1">
      <alignment vertical="top" wrapText="1"/>
    </xf>
    <xf numFmtId="0" fontId="6" fillId="0" borderId="0" xfId="0" applyFont="1" applyAlignment="1">
      <alignment vertical="top"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0" fillId="0" borderId="0" xfId="0" applyFont="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top" wrapText="1"/>
    </xf>
    <xf numFmtId="0" fontId="1" fillId="0" borderId="1" xfId="0" applyFont="1"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2017/IOVK/Oktat&#225;s/Mintatantervek%202017.%20szeptembert&#337;l/Tant&#225;rgyle&#237;r&#225;sok/Lektor&#225;l&#225;s/Szakok%20tant&#225;rgyle&#237;r&#225;sai/Lektori%20visszajelz&#233;sek%20az%20int&#233;zeteknek/SPORT_TANTARGYLEIRAS%20LEKTOR&#193;LT%20PIRO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imi/Downloads/sportj&#225;t&#233;ko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UNKA/K&#233;pz&#233;sek/EDZ&#336;/Tant&#225;rgyle&#237;r&#225;s/Koll&#233;g&#225;kt&#243;l/Seregi%20Ern&#337;-Edz&#337;%20alapszak%20tantargyleirasT&#193;BOROK%20SZERVEZ&#201;S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UNKA/K&#233;pz&#233;sek/EDZ&#336;/Tant&#225;rgyle&#237;r&#225;s/Koll&#233;g&#225;kt&#243;l/Vajda%20Tam&#225;sEdz&#337;%20alapszak%20tantargyleiras%20-1%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UNKA/2017-2018-t&#243;l%20tanterv/Sport-%20&#233;s%20rekre&#225;ci&#243;/Tant&#225;rgyle&#237;r&#225;s/Oktat&#243;kt&#243;l/Barab&#225;sn&#233;%20sportszervez&#33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MUNKA/2017-2018-t&#243;l%20tanterv/Sport-%20&#233;s%20rekre&#225;ci&#243;/Tant&#225;rgyle&#237;r&#225;s/Oktat&#243;kt&#243;l/&#218;sz&#225;s%20tant&#225;rgyle&#237;r&#225;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ntatanterv/Uj/Ellen&#337;rz&#233;s/KOZOS%20tantargyleiras%20&#246;sszes&#237;tett%202017-0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K&#233;pz&#233;sek/EDZ&#336;/Tant&#225;rgyle&#237;r&#225;s/Koll&#233;g&#225;kt&#243;l/Veress%20Gyula-Edz&#337;%20alapszak%20tantargyleiras%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argane.ildiko/Downloads/KOZOS%20tantargyleiras%20&#246;sszes&#237;tett%202017-06-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imi/AppData/Local/Temp/KOZOS%20tantargyleiras%20&#246;sszes&#237;tett%202017-06-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imi/Downloads/Sportszaknyelv_Konczn&#2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UNKA/K&#233;pz&#233;sek/EDZ&#336;/Tant&#225;rgyle&#237;r&#225;s/Koll&#233;g&#225;kt&#243;l/Ol&#225;h%20D&#225;vid_Edz&#337;%20alapszak%20tantargyleiras%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UNKA/K&#233;pz&#233;sek/EDZ&#336;/Tant&#225;rgyle&#237;r&#225;s/Koll&#233;g&#225;kt&#243;l/Vas%20L&#225;szl&#243;-Edz&#337;%20alapszak%20tantargyleiras%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UNKA/2017-2018-t&#243;l%20tanterv/Sport-%20&#233;s%20rekre&#225;ci&#243;/Tant&#225;rgyle&#237;r&#225;s/Oktat&#243;kt&#243;l/P&#225;sztorn&#233;%20B.K/P&#225;sztorn&#233;%20B.%20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ntárgyleírás"/>
      <sheetName val="Útmutató"/>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ntárgyleírás"/>
      <sheetName val="Útmutató"/>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V112"/>
  <sheetViews>
    <sheetView tabSelected="1" zoomScale="80" zoomScaleNormal="80" zoomScaleSheetLayoutView="40" zoomScalePageLayoutView="40" workbookViewId="0">
      <pane ySplit="4" topLeftCell="A5" activePane="bottomLeft" state="frozen"/>
      <selection pane="bottomLeft" activeCell="D58" sqref="D58"/>
    </sheetView>
  </sheetViews>
  <sheetFormatPr defaultColWidth="32.7109375" defaultRowHeight="33.75" customHeight="1"/>
  <cols>
    <col min="1" max="1" width="13.7109375" style="2" customWidth="1"/>
    <col min="2" max="2" width="23.5703125" style="2" customWidth="1"/>
    <col min="3" max="3" width="24.140625" style="2" customWidth="1"/>
    <col min="4" max="4" width="55" style="2" customWidth="1"/>
    <col min="5" max="5" width="54.85546875" style="2" customWidth="1"/>
    <col min="6" max="6" width="86.140625" style="2" customWidth="1"/>
    <col min="7" max="7" width="80.85546875" style="2" customWidth="1"/>
    <col min="8" max="8" width="19.42578125" style="2" customWidth="1"/>
    <col min="9" max="9" width="20.5703125" style="2" customWidth="1"/>
    <col min="10" max="10" width="26.28515625" style="2" customWidth="1"/>
    <col min="11" max="11" width="28.140625" style="2" customWidth="1"/>
    <col min="12" max="12" width="73.140625" style="2" customWidth="1"/>
    <col min="13" max="16384" width="32.7109375" style="4"/>
  </cols>
  <sheetData>
    <row r="1" spans="1:256" ht="33.75" customHeight="1">
      <c r="A1" s="1" t="s">
        <v>133</v>
      </c>
      <c r="B1" s="1"/>
      <c r="C1" s="1"/>
      <c r="D1" s="1"/>
      <c r="L1" s="3"/>
    </row>
    <row r="2" spans="1:256" ht="33.75" customHeight="1">
      <c r="A2" s="1" t="s">
        <v>389</v>
      </c>
      <c r="B2" s="1"/>
      <c r="C2" s="1"/>
      <c r="D2" s="1"/>
      <c r="L2" s="3"/>
    </row>
    <row r="3" spans="1:256" s="6" customFormat="1" ht="24" customHeight="1">
      <c r="A3" s="5">
        <v>1</v>
      </c>
      <c r="B3" s="33">
        <v>2</v>
      </c>
      <c r="C3" s="33"/>
      <c r="D3" s="33">
        <v>3</v>
      </c>
      <c r="E3" s="33"/>
      <c r="F3" s="33">
        <v>4</v>
      </c>
      <c r="G3" s="33"/>
      <c r="H3" s="33">
        <v>5</v>
      </c>
      <c r="I3" s="33"/>
      <c r="J3" s="33">
        <v>6</v>
      </c>
      <c r="K3" s="33"/>
      <c r="L3" s="5">
        <v>7</v>
      </c>
    </row>
    <row r="4" spans="1:256" s="30" customFormat="1" ht="45">
      <c r="A4" s="28" t="s">
        <v>0</v>
      </c>
      <c r="B4" s="29" t="s">
        <v>1</v>
      </c>
      <c r="C4" s="29" t="s">
        <v>2</v>
      </c>
      <c r="D4" s="29" t="s">
        <v>3</v>
      </c>
      <c r="E4" s="29" t="s">
        <v>4</v>
      </c>
      <c r="F4" s="28" t="s">
        <v>5</v>
      </c>
      <c r="G4" s="28" t="s">
        <v>6</v>
      </c>
      <c r="H4" s="28" t="s">
        <v>7</v>
      </c>
      <c r="I4" s="28" t="s">
        <v>8</v>
      </c>
      <c r="J4" s="28" t="s">
        <v>9</v>
      </c>
      <c r="K4" s="28" t="s">
        <v>10</v>
      </c>
      <c r="L4" s="28" t="s">
        <v>11</v>
      </c>
    </row>
    <row r="5" spans="1:256" s="7" customFormat="1" ht="138.75" customHeight="1">
      <c r="A5" s="17" t="s">
        <v>134</v>
      </c>
      <c r="B5" s="15" t="s">
        <v>23</v>
      </c>
      <c r="C5" s="24" t="s">
        <v>24</v>
      </c>
      <c r="D5" s="16" t="s">
        <v>209</v>
      </c>
      <c r="E5" s="24" t="s">
        <v>210</v>
      </c>
      <c r="F5" s="16" t="s">
        <v>211</v>
      </c>
      <c r="G5" s="24" t="s">
        <v>212</v>
      </c>
      <c r="H5" s="18" t="s">
        <v>12</v>
      </c>
      <c r="I5" s="24" t="s">
        <v>391</v>
      </c>
      <c r="J5" s="16" t="s">
        <v>390</v>
      </c>
      <c r="K5" s="24" t="s">
        <v>392</v>
      </c>
      <c r="L5" s="16" t="s">
        <v>213</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7" customFormat="1" ht="183" customHeight="1">
      <c r="A6" s="17" t="s">
        <v>135</v>
      </c>
      <c r="B6" s="15" t="s">
        <v>136</v>
      </c>
      <c r="C6" s="24" t="s">
        <v>214</v>
      </c>
      <c r="D6" s="16" t="s">
        <v>215</v>
      </c>
      <c r="E6" s="24" t="s">
        <v>216</v>
      </c>
      <c r="F6" s="16" t="s">
        <v>405</v>
      </c>
      <c r="G6" s="24" t="s">
        <v>452</v>
      </c>
      <c r="H6" s="18" t="s">
        <v>12</v>
      </c>
      <c r="I6" s="24" t="str">
        <f>IF(ISBLANK(H6),"",VLOOKUP(H6,[2]Útmutató!$B$9:$C$12,2,FALSE))</f>
        <v>examination</v>
      </c>
      <c r="J6" s="16" t="s">
        <v>217</v>
      </c>
      <c r="K6" s="24" t="s">
        <v>218</v>
      </c>
      <c r="L6" s="16" t="s">
        <v>451</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7" customFormat="1" ht="165" customHeight="1">
      <c r="A7" s="17" t="s">
        <v>137</v>
      </c>
      <c r="B7" s="15" t="s">
        <v>138</v>
      </c>
      <c r="C7" s="24" t="s">
        <v>219</v>
      </c>
      <c r="D7" s="16" t="s">
        <v>220</v>
      </c>
      <c r="E7" s="24" t="s">
        <v>221</v>
      </c>
      <c r="F7" s="16" t="s">
        <v>222</v>
      </c>
      <c r="G7" s="24" t="s">
        <v>223</v>
      </c>
      <c r="H7" s="18" t="s">
        <v>12</v>
      </c>
      <c r="I7" s="24" t="s">
        <v>391</v>
      </c>
      <c r="J7" s="16" t="s">
        <v>390</v>
      </c>
      <c r="K7" s="24" t="s">
        <v>392</v>
      </c>
      <c r="L7" s="19" t="s">
        <v>224</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7" customFormat="1" ht="155.25" customHeight="1">
      <c r="A8" s="17" t="s">
        <v>139</v>
      </c>
      <c r="B8" s="15" t="s">
        <v>140</v>
      </c>
      <c r="C8" s="24" t="s">
        <v>225</v>
      </c>
      <c r="D8" s="16" t="s">
        <v>226</v>
      </c>
      <c r="E8" s="24" t="s">
        <v>227</v>
      </c>
      <c r="F8" s="16" t="s">
        <v>228</v>
      </c>
      <c r="G8" s="24" t="s">
        <v>229</v>
      </c>
      <c r="H8" s="18" t="s">
        <v>12</v>
      </c>
      <c r="I8" s="24" t="s">
        <v>391</v>
      </c>
      <c r="J8" s="16" t="s">
        <v>390</v>
      </c>
      <c r="K8" s="24" t="s">
        <v>392</v>
      </c>
      <c r="L8" s="16" t="s">
        <v>230</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s="8" customFormat="1" ht="288" customHeight="1">
      <c r="A9" s="17" t="s">
        <v>141</v>
      </c>
      <c r="B9" s="15" t="s">
        <v>142</v>
      </c>
      <c r="C9" s="24" t="s">
        <v>350</v>
      </c>
      <c r="D9" s="16" t="s">
        <v>377</v>
      </c>
      <c r="E9" s="24" t="s">
        <v>378</v>
      </c>
      <c r="F9" s="16" t="s">
        <v>407</v>
      </c>
      <c r="G9" s="24" t="s">
        <v>406</v>
      </c>
      <c r="H9" s="18" t="s">
        <v>18</v>
      </c>
      <c r="I9" s="24" t="str">
        <f>IF(ISBLANK(H9),"",VLOOKUP(H9,[3]Útmutató!$B$9:$C$12,2,FALSE))</f>
        <v>term grade</v>
      </c>
      <c r="J9" s="16" t="s">
        <v>351</v>
      </c>
      <c r="K9" s="24" t="s">
        <v>352</v>
      </c>
      <c r="L9" s="19" t="s">
        <v>379</v>
      </c>
      <c r="M9" s="21"/>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8" customFormat="1" ht="193.5" customHeight="1">
      <c r="A10" s="17" t="s">
        <v>25</v>
      </c>
      <c r="B10" s="15" t="s">
        <v>26</v>
      </c>
      <c r="C10" s="24" t="s">
        <v>27</v>
      </c>
      <c r="D10" s="16" t="s">
        <v>28</v>
      </c>
      <c r="E10" s="24" t="s">
        <v>29</v>
      </c>
      <c r="F10" s="16" t="s">
        <v>408</v>
      </c>
      <c r="G10" s="24" t="s">
        <v>409</v>
      </c>
      <c r="H10" s="18" t="s">
        <v>12</v>
      </c>
      <c r="I10" s="24" t="str">
        <f>IF(ISBLANK(H10),"",VLOOKUP(H10,[4]Útmutató!$B$9:$C$12,2,FALSE))</f>
        <v>examination</v>
      </c>
      <c r="J10" s="16" t="s">
        <v>30</v>
      </c>
      <c r="K10" s="24" t="s">
        <v>31</v>
      </c>
      <c r="L10" s="19" t="s">
        <v>453</v>
      </c>
      <c r="M10" s="21"/>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7" customFormat="1" ht="144">
      <c r="A11" s="17" t="s">
        <v>63</v>
      </c>
      <c r="B11" s="15" t="s">
        <v>64</v>
      </c>
      <c r="C11" s="24" t="s">
        <v>65</v>
      </c>
      <c r="D11" s="16" t="s">
        <v>410</v>
      </c>
      <c r="E11" s="24" t="s">
        <v>66</v>
      </c>
      <c r="F11" s="16" t="s">
        <v>411</v>
      </c>
      <c r="G11" s="24" t="s">
        <v>412</v>
      </c>
      <c r="H11" s="18" t="s">
        <v>12</v>
      </c>
      <c r="I11" s="24" t="str">
        <f>IF(ISBLANK(H11),"",VLOOKUP(H11,[5]Útmutató!$B$9:$C$12,2,FALSE))</f>
        <v>examination</v>
      </c>
      <c r="J11" s="16" t="s">
        <v>67</v>
      </c>
      <c r="K11" s="24" t="s">
        <v>68</v>
      </c>
      <c r="L11" s="19" t="s">
        <v>454</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8" customFormat="1" ht="124.5" customHeight="1">
      <c r="A12" s="17" t="s">
        <v>110</v>
      </c>
      <c r="B12" s="15" t="s">
        <v>111</v>
      </c>
      <c r="C12" s="24" t="s">
        <v>129</v>
      </c>
      <c r="D12" s="16" t="s">
        <v>112</v>
      </c>
      <c r="E12" s="24" t="s">
        <v>113</v>
      </c>
      <c r="F12" s="16" t="s">
        <v>413</v>
      </c>
      <c r="G12" s="24" t="s">
        <v>414</v>
      </c>
      <c r="H12" s="18" t="s">
        <v>12</v>
      </c>
      <c r="I12" s="24" t="str">
        <f>IF(ISBLANK(H12),"",VLOOKUP(H12,[6]Tantárgyleírás!$B$9:$C$12,2,FALSE))</f>
        <v>examination</v>
      </c>
      <c r="J12" s="16" t="s">
        <v>114</v>
      </c>
      <c r="K12" s="24" t="s">
        <v>115</v>
      </c>
      <c r="L12" s="19" t="s">
        <v>116</v>
      </c>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8" customFormat="1" ht="304.5" customHeight="1">
      <c r="A13" s="17" t="s">
        <v>143</v>
      </c>
      <c r="B13" s="15" t="s">
        <v>144</v>
      </c>
      <c r="C13" s="24" t="s">
        <v>270</v>
      </c>
      <c r="D13" s="16" t="s">
        <v>271</v>
      </c>
      <c r="E13" s="24" t="s">
        <v>475</v>
      </c>
      <c r="F13" s="16" t="s">
        <v>415</v>
      </c>
      <c r="G13" s="24" t="s">
        <v>476</v>
      </c>
      <c r="H13" s="18" t="s">
        <v>18</v>
      </c>
      <c r="I13" s="24" t="str">
        <f>IF(ISBLANK(H13),"",VLOOKUP(H13,[7]Útmutató!$B$9:$C$12,2,FALSE))</f>
        <v>term grade</v>
      </c>
      <c r="J13" s="18" t="s">
        <v>18</v>
      </c>
      <c r="K13" s="24" t="str">
        <f>IF(ISBLANK(J13),"",VLOOKUP(J13,[7]Útmutató!$B$9:$C$12,2,FALSE))</f>
        <v>term grade</v>
      </c>
      <c r="L13" s="19" t="s">
        <v>272</v>
      </c>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7" customFormat="1" ht="172.5" customHeight="1">
      <c r="A14" s="17" t="s">
        <v>145</v>
      </c>
      <c r="B14" s="15" t="s">
        <v>146</v>
      </c>
      <c r="C14" s="24" t="s">
        <v>231</v>
      </c>
      <c r="D14" s="16" t="s">
        <v>232</v>
      </c>
      <c r="E14" s="24" t="s">
        <v>233</v>
      </c>
      <c r="F14" s="16" t="s">
        <v>234</v>
      </c>
      <c r="G14" s="24" t="s">
        <v>235</v>
      </c>
      <c r="H14" s="18" t="s">
        <v>12</v>
      </c>
      <c r="I14" s="24" t="s">
        <v>391</v>
      </c>
      <c r="J14" s="16" t="s">
        <v>390</v>
      </c>
      <c r="K14" s="24" t="s">
        <v>392</v>
      </c>
      <c r="L14" s="16" t="s">
        <v>236</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7" customFormat="1" ht="160.5" customHeight="1">
      <c r="A15" s="17" t="s">
        <v>83</v>
      </c>
      <c r="B15" s="15" t="s">
        <v>84</v>
      </c>
      <c r="C15" s="24" t="s">
        <v>85</v>
      </c>
      <c r="D15" s="16" t="s">
        <v>86</v>
      </c>
      <c r="E15" s="24" t="s">
        <v>87</v>
      </c>
      <c r="F15" s="16" t="s">
        <v>416</v>
      </c>
      <c r="G15" s="24" t="s">
        <v>417</v>
      </c>
      <c r="H15" s="18" t="s">
        <v>18</v>
      </c>
      <c r="I15" s="24" t="str">
        <f>IF(ISBLANK(H15),"",VLOOKUP(H15,[4]Útmutató!$B$9:$C$12,2,FALSE))</f>
        <v>term grade</v>
      </c>
      <c r="J15" s="16" t="s">
        <v>88</v>
      </c>
      <c r="K15" s="24" t="s">
        <v>89</v>
      </c>
      <c r="L15" s="19" t="s">
        <v>455</v>
      </c>
      <c r="M15" s="21"/>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8" customFormat="1" ht="186" customHeight="1">
      <c r="A16" s="17" t="s">
        <v>147</v>
      </c>
      <c r="B16" s="15" t="s">
        <v>148</v>
      </c>
      <c r="C16" s="24" t="s">
        <v>283</v>
      </c>
      <c r="D16" s="16" t="s">
        <v>284</v>
      </c>
      <c r="E16" s="24" t="s">
        <v>285</v>
      </c>
      <c r="F16" s="16" t="s">
        <v>286</v>
      </c>
      <c r="G16" s="24" t="s">
        <v>287</v>
      </c>
      <c r="H16" s="18" t="s">
        <v>22</v>
      </c>
      <c r="I16" s="24" t="str">
        <f>IF(ISBLANK(H16),"",VLOOKUP(H16,[7]Útmutató!$B$9:$C$12,2,FALSE))</f>
        <v>term grade</v>
      </c>
      <c r="J16" s="18" t="s">
        <v>22</v>
      </c>
      <c r="K16" s="24" t="str">
        <f>IF(ISBLANK(J16),"",VLOOKUP(J16,[7]Útmutató!$B$9:$C$12,2,FALSE))</f>
        <v>term grade</v>
      </c>
      <c r="L16" s="19" t="s">
        <v>456</v>
      </c>
      <c r="M16" s="21"/>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s="8" customFormat="1" ht="121.5" customHeight="1">
      <c r="A17" s="17" t="s">
        <v>149</v>
      </c>
      <c r="B17" s="15" t="s">
        <v>150</v>
      </c>
      <c r="C17" s="24" t="s">
        <v>288</v>
      </c>
      <c r="D17" s="16" t="s">
        <v>289</v>
      </c>
      <c r="E17" s="24" t="s">
        <v>290</v>
      </c>
      <c r="F17" s="16" t="s">
        <v>291</v>
      </c>
      <c r="G17" s="24" t="s">
        <v>292</v>
      </c>
      <c r="H17" s="18" t="s">
        <v>293</v>
      </c>
      <c r="I17" s="24" t="s">
        <v>90</v>
      </c>
      <c r="J17" s="18" t="s">
        <v>293</v>
      </c>
      <c r="K17" s="24" t="s">
        <v>90</v>
      </c>
      <c r="L17" s="19" t="s">
        <v>457</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s="7" customFormat="1" ht="91.5" customHeight="1">
      <c r="A18" s="17" t="s">
        <v>151</v>
      </c>
      <c r="B18" s="15" t="s">
        <v>152</v>
      </c>
      <c r="C18" s="24" t="s">
        <v>237</v>
      </c>
      <c r="D18" s="16" t="s">
        <v>238</v>
      </c>
      <c r="E18" s="24" t="s">
        <v>239</v>
      </c>
      <c r="F18" s="16" t="s">
        <v>240</v>
      </c>
      <c r="G18" s="24" t="s">
        <v>241</v>
      </c>
      <c r="H18" s="18" t="s">
        <v>12</v>
      </c>
      <c r="I18" s="24" t="str">
        <f>IF(ISBLANK(H18),"",VLOOKUP(H18,[8]Útmutató!$B$9:$C$12,2,FALSE))</f>
        <v>examination</v>
      </c>
      <c r="J18" s="16" t="s">
        <v>242</v>
      </c>
      <c r="K18" s="24" t="s">
        <v>243</v>
      </c>
      <c r="L18" s="19" t="s">
        <v>244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s="8" customFormat="1" ht="108">
      <c r="A19" s="17" t="s">
        <v>153</v>
      </c>
      <c r="B19" s="15" t="s">
        <v>14</v>
      </c>
      <c r="C19" s="24" t="s">
        <v>15</v>
      </c>
      <c r="D19" s="16" t="s">
        <v>16</v>
      </c>
      <c r="E19" s="24" t="s">
        <v>17</v>
      </c>
      <c r="F19" s="16" t="s">
        <v>418</v>
      </c>
      <c r="G19" s="24" t="s">
        <v>419</v>
      </c>
      <c r="H19" s="18" t="s">
        <v>18</v>
      </c>
      <c r="I19" s="24" t="str">
        <f>IF(ISBLANK(H19),"",VLOOKUP(H19,[1]Útmutató!$B$9:$C$12,2,FALSE))</f>
        <v>term grade</v>
      </c>
      <c r="J19" s="16" t="s">
        <v>19</v>
      </c>
      <c r="K19" s="24" t="s">
        <v>20</v>
      </c>
      <c r="L19" s="19" t="s">
        <v>21</v>
      </c>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s="8" customFormat="1" ht="303.75" customHeight="1">
      <c r="A20" s="17" t="s">
        <v>154</v>
      </c>
      <c r="B20" s="15" t="s">
        <v>155</v>
      </c>
      <c r="C20" s="24" t="s">
        <v>274</v>
      </c>
      <c r="D20" s="16" t="s">
        <v>273</v>
      </c>
      <c r="E20" s="24" t="s">
        <v>477</v>
      </c>
      <c r="F20" s="16" t="s">
        <v>421</v>
      </c>
      <c r="G20" s="24" t="s">
        <v>476</v>
      </c>
      <c r="H20" s="18" t="s">
        <v>18</v>
      </c>
      <c r="I20" s="24" t="str">
        <f>IF(ISBLANK(H20),"",VLOOKUP(H20,[7]Útmutató!$B$9:$C$12,2,FALSE))</f>
        <v>term grade</v>
      </c>
      <c r="J20" s="18" t="s">
        <v>18</v>
      </c>
      <c r="K20" s="24" t="str">
        <f>IF(ISBLANK(J20),"",VLOOKUP(J20,[7]Útmutató!$B$9:$C$12,2,FALSE))</f>
        <v>term grade</v>
      </c>
      <c r="L20" s="19" t="s">
        <v>272</v>
      </c>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s="8" customFormat="1" ht="204" customHeight="1">
      <c r="A21" s="17" t="s">
        <v>156</v>
      </c>
      <c r="B21" s="15" t="s">
        <v>157</v>
      </c>
      <c r="C21" s="24" t="s">
        <v>393</v>
      </c>
      <c r="D21" s="16" t="s">
        <v>294</v>
      </c>
      <c r="E21" s="24" t="s">
        <v>295</v>
      </c>
      <c r="F21" s="16" t="s">
        <v>296</v>
      </c>
      <c r="G21" s="24" t="s">
        <v>297</v>
      </c>
      <c r="H21" s="18" t="s">
        <v>18</v>
      </c>
      <c r="I21" s="24" t="s">
        <v>50</v>
      </c>
      <c r="J21" s="18" t="s">
        <v>18</v>
      </c>
      <c r="K21" s="24" t="s">
        <v>50</v>
      </c>
      <c r="L21" s="16" t="s">
        <v>298</v>
      </c>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s="7" customFormat="1" ht="326.25" customHeight="1">
      <c r="A22" s="17" t="s">
        <v>32</v>
      </c>
      <c r="B22" s="15" t="s">
        <v>33</v>
      </c>
      <c r="C22" s="24" t="s">
        <v>34</v>
      </c>
      <c r="D22" s="16" t="s">
        <v>35</v>
      </c>
      <c r="E22" s="24" t="s">
        <v>36</v>
      </c>
      <c r="F22" s="16" t="s">
        <v>422</v>
      </c>
      <c r="G22" s="24" t="s">
        <v>423</v>
      </c>
      <c r="H22" s="18" t="s">
        <v>18</v>
      </c>
      <c r="I22" s="24" t="s">
        <v>50</v>
      </c>
      <c r="J22" s="16" t="s">
        <v>37</v>
      </c>
      <c r="K22" s="24" t="s">
        <v>38</v>
      </c>
      <c r="L22" s="16" t="s">
        <v>458</v>
      </c>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s="7" customFormat="1" ht="190.5" customHeight="1">
      <c r="A23" s="17" t="s">
        <v>72</v>
      </c>
      <c r="B23" s="15" t="s">
        <v>73</v>
      </c>
      <c r="C23" s="24" t="s">
        <v>74</v>
      </c>
      <c r="D23" s="16" t="s">
        <v>75</v>
      </c>
      <c r="E23" s="24" t="s">
        <v>76</v>
      </c>
      <c r="F23" s="16" t="s">
        <v>424</v>
      </c>
      <c r="G23" s="24" t="s">
        <v>425</v>
      </c>
      <c r="H23" s="18" t="s">
        <v>12</v>
      </c>
      <c r="I23" s="24" t="str">
        <f>IF(ISBLANK(H23),"",VLOOKUP(H23,[9]Tantárgyleírás!$B$9:$C$12,2,FALSE))</f>
        <v>examination</v>
      </c>
      <c r="J23" s="16" t="s">
        <v>13</v>
      </c>
      <c r="K23" s="24" t="s">
        <v>77</v>
      </c>
      <c r="L23" s="19" t="s">
        <v>78</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s="8" customFormat="1" ht="158.25" customHeight="1">
      <c r="A24" s="17" t="s">
        <v>158</v>
      </c>
      <c r="B24" s="15" t="s">
        <v>159</v>
      </c>
      <c r="C24" s="24" t="s">
        <v>299</v>
      </c>
      <c r="D24" s="16" t="s">
        <v>300</v>
      </c>
      <c r="E24" s="24" t="s">
        <v>301</v>
      </c>
      <c r="F24" s="16" t="s">
        <v>302</v>
      </c>
      <c r="G24" s="24" t="s">
        <v>303</v>
      </c>
      <c r="H24" s="18" t="s">
        <v>293</v>
      </c>
      <c r="I24" s="24" t="s">
        <v>90</v>
      </c>
      <c r="J24" s="18" t="s">
        <v>293</v>
      </c>
      <c r="K24" s="24" t="s">
        <v>90</v>
      </c>
      <c r="L24" s="19" t="s">
        <v>459</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s="7" customFormat="1" ht="144">
      <c r="A25" s="17" t="s">
        <v>44</v>
      </c>
      <c r="B25" s="15" t="s">
        <v>160</v>
      </c>
      <c r="C25" s="24" t="s">
        <v>45</v>
      </c>
      <c r="D25" s="16" t="s">
        <v>46</v>
      </c>
      <c r="E25" s="24" t="s">
        <v>47</v>
      </c>
      <c r="F25" s="16" t="s">
        <v>426</v>
      </c>
      <c r="G25" s="24" t="s">
        <v>427</v>
      </c>
      <c r="H25" s="18" t="s">
        <v>12</v>
      </c>
      <c r="I25" s="24" t="str">
        <f>IF(ISBLANK(H25),"",VLOOKUP(H25,[4]Útmutató!$B$9:$C$12,2,FALSE))</f>
        <v>examination</v>
      </c>
      <c r="J25" s="16" t="s">
        <v>48</v>
      </c>
      <c r="K25" s="24" t="s">
        <v>49</v>
      </c>
      <c r="L25" s="19" t="s">
        <v>460</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s="9" customFormat="1" ht="144">
      <c r="A26" s="17" t="s">
        <v>161</v>
      </c>
      <c r="B26" s="15" t="s">
        <v>162</v>
      </c>
      <c r="C26" s="24" t="s">
        <v>251</v>
      </c>
      <c r="D26" s="16" t="s">
        <v>245</v>
      </c>
      <c r="E26" s="24" t="s">
        <v>246</v>
      </c>
      <c r="F26" s="16" t="s">
        <v>247</v>
      </c>
      <c r="G26" s="24" t="s">
        <v>248</v>
      </c>
      <c r="H26" s="18" t="s">
        <v>12</v>
      </c>
      <c r="I26" s="24" t="str">
        <f>IF(ISBLANK(H26),"",VLOOKUP(H26,[8]Útmutató!$B$9:$C$12,2,FALSE))</f>
        <v>examination</v>
      </c>
      <c r="J26" s="16" t="s">
        <v>249</v>
      </c>
      <c r="K26" s="24" t="s">
        <v>250</v>
      </c>
      <c r="L26" s="19" t="s">
        <v>244</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8" customFormat="1" ht="123" customHeight="1">
      <c r="A27" s="17" t="s">
        <v>163</v>
      </c>
      <c r="B27" s="15" t="s">
        <v>117</v>
      </c>
      <c r="C27" s="24" t="s">
        <v>118</v>
      </c>
      <c r="D27" s="16" t="s">
        <v>495</v>
      </c>
      <c r="E27" s="24" t="s">
        <v>253</v>
      </c>
      <c r="F27" s="16" t="s">
        <v>254</v>
      </c>
      <c r="G27" s="24" t="s">
        <v>255</v>
      </c>
      <c r="H27" s="18" t="s">
        <v>18</v>
      </c>
      <c r="I27" s="24" t="str">
        <f>IF(ISBLANK(H27),"",VLOOKUP(H27,[8]Útmutató!$B$9:$C$12,2,FALSE))</f>
        <v>term grade</v>
      </c>
      <c r="J27" s="16" t="s">
        <v>249</v>
      </c>
      <c r="K27" s="24" t="s">
        <v>250</v>
      </c>
      <c r="L27" s="19" t="s">
        <v>256</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s="8" customFormat="1" ht="269.25" customHeight="1">
      <c r="A28" s="17" t="s">
        <v>164</v>
      </c>
      <c r="B28" s="15" t="s">
        <v>165</v>
      </c>
      <c r="C28" s="24" t="s">
        <v>304</v>
      </c>
      <c r="D28" s="16" t="s">
        <v>305</v>
      </c>
      <c r="E28" s="24" t="s">
        <v>306</v>
      </c>
      <c r="F28" s="16" t="s">
        <v>307</v>
      </c>
      <c r="G28" s="24" t="s">
        <v>308</v>
      </c>
      <c r="H28" s="18" t="s">
        <v>18</v>
      </c>
      <c r="I28" s="24" t="s">
        <v>50</v>
      </c>
      <c r="J28" s="18" t="s">
        <v>18</v>
      </c>
      <c r="K28" s="24" t="s">
        <v>50</v>
      </c>
      <c r="L28" s="16" t="s">
        <v>394</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s="7" customFormat="1" ht="301.5" customHeight="1">
      <c r="A29" s="17" t="s">
        <v>166</v>
      </c>
      <c r="B29" s="15" t="s">
        <v>167</v>
      </c>
      <c r="C29" s="24" t="s">
        <v>275</v>
      </c>
      <c r="D29" s="16" t="s">
        <v>276</v>
      </c>
      <c r="E29" s="24" t="s">
        <v>478</v>
      </c>
      <c r="F29" s="16" t="s">
        <v>429</v>
      </c>
      <c r="G29" s="24" t="s">
        <v>476</v>
      </c>
      <c r="H29" s="18" t="s">
        <v>12</v>
      </c>
      <c r="I29" s="24" t="str">
        <f>IF(ISBLANK(H29),"",VLOOKUP(H29,[7]Útmutató!$B$9:$C$12,2,FALSE))</f>
        <v>examination</v>
      </c>
      <c r="J29" s="18" t="s">
        <v>12</v>
      </c>
      <c r="K29" s="24" t="str">
        <f>IF(ISBLANK(J29),"",VLOOKUP(J29,[7]Útmutató!$B$9:$C$12,2,FALSE))</f>
        <v>examination</v>
      </c>
      <c r="L29" s="19" t="s">
        <v>272</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s="7" customFormat="1" ht="141.75" customHeight="1">
      <c r="A30" s="17" t="s">
        <v>104</v>
      </c>
      <c r="B30" s="15" t="s">
        <v>168</v>
      </c>
      <c r="C30" s="24" t="s">
        <v>105</v>
      </c>
      <c r="D30" s="16" t="s">
        <v>106</v>
      </c>
      <c r="E30" s="24" t="s">
        <v>107</v>
      </c>
      <c r="F30" s="16" t="s">
        <v>430</v>
      </c>
      <c r="G30" s="24" t="s">
        <v>431</v>
      </c>
      <c r="H30" s="18" t="s">
        <v>12</v>
      </c>
      <c r="I30" s="24" t="str">
        <f>IF(ISBLANK(H30),"",VLOOKUP(H30,[1]Útmutató!$B$9:$C$12,2,FALSE))</f>
        <v>examination</v>
      </c>
      <c r="J30" s="16" t="s">
        <v>108</v>
      </c>
      <c r="K30" s="24" t="s">
        <v>109</v>
      </c>
      <c r="L30" s="19" t="s">
        <v>132</v>
      </c>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spans="1:256" s="7" customFormat="1" ht="234" customHeight="1">
      <c r="A31" s="17" t="s">
        <v>169</v>
      </c>
      <c r="B31" s="15" t="s">
        <v>170</v>
      </c>
      <c r="C31" s="24" t="s">
        <v>309</v>
      </c>
      <c r="D31" s="16" t="s">
        <v>310</v>
      </c>
      <c r="E31" s="24" t="s">
        <v>311</v>
      </c>
      <c r="F31" s="16" t="s">
        <v>312</v>
      </c>
      <c r="G31" s="24" t="s">
        <v>313</v>
      </c>
      <c r="H31" s="18" t="s">
        <v>12</v>
      </c>
      <c r="I31" s="24" t="s">
        <v>391</v>
      </c>
      <c r="J31" s="16" t="s">
        <v>390</v>
      </c>
      <c r="K31" s="24" t="s">
        <v>392</v>
      </c>
      <c r="L31" s="16" t="s">
        <v>314</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s="7" customFormat="1" ht="144">
      <c r="A32" s="17" t="s">
        <v>171</v>
      </c>
      <c r="B32" s="15" t="s">
        <v>172</v>
      </c>
      <c r="C32" s="24" t="s">
        <v>315</v>
      </c>
      <c r="D32" s="16" t="s">
        <v>316</v>
      </c>
      <c r="E32" s="24" t="s">
        <v>317</v>
      </c>
      <c r="F32" s="16" t="s">
        <v>318</v>
      </c>
      <c r="G32" s="24" t="s">
        <v>319</v>
      </c>
      <c r="H32" s="18" t="s">
        <v>18</v>
      </c>
      <c r="I32" s="24" t="s">
        <v>50</v>
      </c>
      <c r="J32" s="18" t="s">
        <v>18</v>
      </c>
      <c r="K32" s="24" t="s">
        <v>50</v>
      </c>
      <c r="L32" s="16" t="s">
        <v>461</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row>
    <row r="33" spans="1:256" s="7" customFormat="1" ht="239.25" customHeight="1">
      <c r="A33" s="17" t="s">
        <v>173</v>
      </c>
      <c r="B33" s="15" t="s">
        <v>174</v>
      </c>
      <c r="C33" s="24" t="s">
        <v>365</v>
      </c>
      <c r="D33" s="16" t="s">
        <v>366</v>
      </c>
      <c r="E33" s="24" t="s">
        <v>367</v>
      </c>
      <c r="F33" s="16" t="s">
        <v>368</v>
      </c>
      <c r="G33" s="24" t="s">
        <v>369</v>
      </c>
      <c r="H33" s="18" t="s">
        <v>18</v>
      </c>
      <c r="I33" s="24" t="s">
        <v>50</v>
      </c>
      <c r="J33" s="18" t="s">
        <v>18</v>
      </c>
      <c r="K33" s="24" t="s">
        <v>50</v>
      </c>
      <c r="L33" s="16" t="s">
        <v>370</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256" s="7" customFormat="1" ht="283.5" customHeight="1">
      <c r="A34" s="17" t="s">
        <v>175</v>
      </c>
      <c r="B34" s="15" t="s">
        <v>79</v>
      </c>
      <c r="C34" s="24" t="s">
        <v>127</v>
      </c>
      <c r="D34" s="16" t="s">
        <v>80</v>
      </c>
      <c r="E34" s="24" t="s">
        <v>81</v>
      </c>
      <c r="F34" s="16" t="s">
        <v>432</v>
      </c>
      <c r="G34" s="24" t="s">
        <v>433</v>
      </c>
      <c r="H34" s="18" t="s">
        <v>18</v>
      </c>
      <c r="I34" s="24" t="str">
        <f>IF(ISBLANK(H34),"",VLOOKUP(H34,[10]Útmutató!$B$9:$C$12,2,FALSE))</f>
        <v>term grade</v>
      </c>
      <c r="J34" s="16" t="s">
        <v>70</v>
      </c>
      <c r="K34" s="24" t="s">
        <v>71</v>
      </c>
      <c r="L34" s="19" t="s">
        <v>82</v>
      </c>
      <c r="M34" s="23"/>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row>
    <row r="35" spans="1:256" s="7" customFormat="1" ht="305.25" customHeight="1">
      <c r="A35" s="17" t="s">
        <v>176</v>
      </c>
      <c r="B35" s="15" t="s">
        <v>177</v>
      </c>
      <c r="C35" s="24" t="s">
        <v>320</v>
      </c>
      <c r="D35" s="16" t="s">
        <v>321</v>
      </c>
      <c r="E35" s="24" t="s">
        <v>479</v>
      </c>
      <c r="F35" s="16" t="s">
        <v>434</v>
      </c>
      <c r="G35" s="24" t="s">
        <v>476</v>
      </c>
      <c r="H35" s="18" t="s">
        <v>18</v>
      </c>
      <c r="I35" s="24" t="str">
        <f>IF(ISBLANK(H35),"",VLOOKUP(H35,[7]Útmutató!$B$9:$C$12,2,FALSE))</f>
        <v>term grade</v>
      </c>
      <c r="J35" s="18" t="s">
        <v>18</v>
      </c>
      <c r="K35" s="24" t="str">
        <f>IF(ISBLANK(J35),"",VLOOKUP(J35,[7]Útmutató!$B$9:$C$12,2,FALSE))</f>
        <v>term grade</v>
      </c>
      <c r="L35" s="19" t="s">
        <v>272</v>
      </c>
      <c r="M35" s="23"/>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s="7" customFormat="1" ht="134.25" customHeight="1">
      <c r="A36" s="17" t="s">
        <v>39</v>
      </c>
      <c r="B36" s="15" t="s">
        <v>40</v>
      </c>
      <c r="C36" s="24" t="s">
        <v>41</v>
      </c>
      <c r="D36" s="16" t="s">
        <v>42</v>
      </c>
      <c r="E36" s="24" t="s">
        <v>43</v>
      </c>
      <c r="F36" s="19" t="s">
        <v>435</v>
      </c>
      <c r="G36" s="26" t="s">
        <v>436</v>
      </c>
      <c r="H36" s="18" t="s">
        <v>18</v>
      </c>
      <c r="I36" s="24" t="str">
        <f>IF(ISBLANK(H36),"",VLOOKUP(H36,[4]Útmutató!$B$9:$C$12,2,FALSE))</f>
        <v>term grade</v>
      </c>
      <c r="J36" s="16" t="s">
        <v>131</v>
      </c>
      <c r="K36" s="24" t="s">
        <v>130</v>
      </c>
      <c r="L36" s="19" t="s">
        <v>462</v>
      </c>
      <c r="M36" s="23"/>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s="7" customFormat="1" ht="288.75" customHeight="1">
      <c r="A37" s="17" t="s">
        <v>178</v>
      </c>
      <c r="B37" s="15" t="s">
        <v>179</v>
      </c>
      <c r="C37" s="24" t="s">
        <v>277</v>
      </c>
      <c r="D37" s="16" t="s">
        <v>278</v>
      </c>
      <c r="E37" s="24" t="s">
        <v>480</v>
      </c>
      <c r="F37" s="16" t="s">
        <v>437</v>
      </c>
      <c r="G37" s="24" t="s">
        <v>476</v>
      </c>
      <c r="H37" s="18" t="s">
        <v>18</v>
      </c>
      <c r="I37" s="24" t="str">
        <f>IF(ISBLANK(H37),"",VLOOKUP(H37,[7]Útmutató!$B$9:$C$12,2,FALSE))</f>
        <v>term grade</v>
      </c>
      <c r="J37" s="18" t="s">
        <v>18</v>
      </c>
      <c r="K37" s="24" t="str">
        <f>IF(ISBLANK(J37),"",VLOOKUP(J37,[7]Útmutató!$B$9:$C$12,2,FALSE))</f>
        <v>term grade</v>
      </c>
      <c r="L37" s="19" t="s">
        <v>272</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s="8" customFormat="1" ht="192">
      <c r="A38" s="17" t="s">
        <v>180</v>
      </c>
      <c r="B38" s="15" t="s">
        <v>181</v>
      </c>
      <c r="C38" s="24" t="s">
        <v>322</v>
      </c>
      <c r="D38" s="16" t="s">
        <v>323</v>
      </c>
      <c r="E38" s="24" t="s">
        <v>324</v>
      </c>
      <c r="F38" s="16" t="s">
        <v>325</v>
      </c>
      <c r="G38" s="24" t="s">
        <v>326</v>
      </c>
      <c r="H38" s="18" t="s">
        <v>18</v>
      </c>
      <c r="I38" s="24" t="s">
        <v>50</v>
      </c>
      <c r="J38" s="18" t="s">
        <v>18</v>
      </c>
      <c r="K38" s="24" t="s">
        <v>50</v>
      </c>
      <c r="L38" s="16" t="s">
        <v>327</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row>
    <row r="39" spans="1:256" s="8" customFormat="1" ht="178.5" customHeight="1">
      <c r="A39" s="17" t="s">
        <v>182</v>
      </c>
      <c r="B39" s="15" t="s">
        <v>183</v>
      </c>
      <c r="C39" s="25" t="s">
        <v>372</v>
      </c>
      <c r="D39" s="16" t="s">
        <v>371</v>
      </c>
      <c r="E39" s="25" t="s">
        <v>488</v>
      </c>
      <c r="F39" s="16" t="s">
        <v>373</v>
      </c>
      <c r="G39" s="25" t="s">
        <v>489</v>
      </c>
      <c r="H39" s="18" t="s">
        <v>18</v>
      </c>
      <c r="I39" s="24" t="s">
        <v>50</v>
      </c>
      <c r="J39" s="18" t="s">
        <v>18</v>
      </c>
      <c r="K39" s="24" t="s">
        <v>50</v>
      </c>
      <c r="L39" s="19" t="s">
        <v>464</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row>
    <row r="40" spans="1:256" s="27" customFormat="1" ht="183" customHeight="1">
      <c r="A40" s="17" t="s">
        <v>184</v>
      </c>
      <c r="B40" s="15" t="s">
        <v>185</v>
      </c>
      <c r="C40" s="24" t="s">
        <v>328</v>
      </c>
      <c r="D40" s="16" t="s">
        <v>329</v>
      </c>
      <c r="E40" s="24" t="s">
        <v>330</v>
      </c>
      <c r="F40" s="16" t="s">
        <v>331</v>
      </c>
      <c r="G40" s="24" t="s">
        <v>332</v>
      </c>
      <c r="H40" s="18" t="s">
        <v>333</v>
      </c>
      <c r="I40" s="24" t="s">
        <v>334</v>
      </c>
      <c r="J40" s="16"/>
      <c r="K40" s="24"/>
      <c r="L40" s="19" t="s">
        <v>465</v>
      </c>
    </row>
    <row r="41" spans="1:256" s="7" customFormat="1" ht="180" customHeight="1">
      <c r="A41" s="17" t="s">
        <v>186</v>
      </c>
      <c r="B41" s="15" t="s">
        <v>187</v>
      </c>
      <c r="C41" s="24" t="s">
        <v>335</v>
      </c>
      <c r="D41" s="16" t="s">
        <v>336</v>
      </c>
      <c r="E41" s="24" t="s">
        <v>337</v>
      </c>
      <c r="F41" s="16" t="s">
        <v>338</v>
      </c>
      <c r="G41" s="24" t="s">
        <v>339</v>
      </c>
      <c r="H41" s="18" t="s">
        <v>18</v>
      </c>
      <c r="I41" s="24" t="s">
        <v>50</v>
      </c>
      <c r="J41" s="18" t="s">
        <v>18</v>
      </c>
      <c r="K41" s="24" t="s">
        <v>50</v>
      </c>
      <c r="L41" s="16" t="s">
        <v>466</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row>
    <row r="42" spans="1:256" s="7" customFormat="1" ht="131.25" customHeight="1">
      <c r="A42" s="17" t="s">
        <v>188</v>
      </c>
      <c r="B42" s="15" t="s">
        <v>189</v>
      </c>
      <c r="C42" s="24" t="s">
        <v>257</v>
      </c>
      <c r="D42" s="16" t="s">
        <v>258</v>
      </c>
      <c r="E42" s="24" t="s">
        <v>259</v>
      </c>
      <c r="F42" s="16" t="s">
        <v>260</v>
      </c>
      <c r="G42" s="24" t="s">
        <v>261</v>
      </c>
      <c r="H42" s="18" t="s">
        <v>12</v>
      </c>
      <c r="I42" s="24" t="str">
        <f>IF(ISBLANK(H42),"",VLOOKUP(H42,[11]Útmutató!$B$9:$C$12,2,FALSE))</f>
        <v>examination</v>
      </c>
      <c r="J42" s="16" t="s">
        <v>262</v>
      </c>
      <c r="K42" s="24" t="s">
        <v>218</v>
      </c>
      <c r="L42" s="19" t="s">
        <v>263</v>
      </c>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3" spans="1:256" s="8" customFormat="1" ht="156">
      <c r="A43" s="17" t="s">
        <v>190</v>
      </c>
      <c r="B43" s="15" t="s">
        <v>96</v>
      </c>
      <c r="C43" s="24" t="s">
        <v>128</v>
      </c>
      <c r="D43" s="16" t="s">
        <v>340</v>
      </c>
      <c r="E43" s="24" t="s">
        <v>481</v>
      </c>
      <c r="F43" s="16" t="s">
        <v>438</v>
      </c>
      <c r="G43" s="24" t="s">
        <v>476</v>
      </c>
      <c r="H43" s="18" t="s">
        <v>18</v>
      </c>
      <c r="I43" s="24" t="str">
        <f>IF(ISBLANK(H43),"",VLOOKUP(H43,[7]Útmutató!$B$9:$C$12,2,FALSE))</f>
        <v>term grade</v>
      </c>
      <c r="J43" s="18" t="s">
        <v>18</v>
      </c>
      <c r="K43" s="24" t="str">
        <f>IF(ISBLANK(J43),"",VLOOKUP(J43,[7]Útmutató!$B$9:$C$12,2,FALSE))</f>
        <v>term grade</v>
      </c>
      <c r="L43" s="19" t="s">
        <v>272</v>
      </c>
      <c r="M43" s="21"/>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row>
    <row r="44" spans="1:256" s="7" customFormat="1" ht="228">
      <c r="A44" s="17" t="s">
        <v>191</v>
      </c>
      <c r="B44" s="15" t="s">
        <v>97</v>
      </c>
      <c r="C44" s="24" t="s">
        <v>98</v>
      </c>
      <c r="D44" s="16" t="s">
        <v>99</v>
      </c>
      <c r="E44" s="24" t="s">
        <v>100</v>
      </c>
      <c r="F44" s="16" t="s">
        <v>467</v>
      </c>
      <c r="G44" s="24" t="s">
        <v>439</v>
      </c>
      <c r="H44" s="18" t="s">
        <v>18</v>
      </c>
      <c r="I44" s="24" t="str">
        <f>IF(ISBLANK(H44),"",VLOOKUP(H44,[9]Tantárgyleírás!$B$9:$C$12,2,FALSE))</f>
        <v>term grade</v>
      </c>
      <c r="J44" s="16" t="s">
        <v>101</v>
      </c>
      <c r="K44" s="24" t="s">
        <v>102</v>
      </c>
      <c r="L44" s="19" t="s">
        <v>103</v>
      </c>
      <c r="M44" s="21"/>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row>
    <row r="45" spans="1:256" s="8" customFormat="1" ht="120">
      <c r="A45" s="17" t="s">
        <v>192</v>
      </c>
      <c r="B45" s="15" t="s">
        <v>193</v>
      </c>
      <c r="C45" s="24" t="s">
        <v>375</v>
      </c>
      <c r="D45" s="16" t="s">
        <v>374</v>
      </c>
      <c r="E45" s="24" t="s">
        <v>492</v>
      </c>
      <c r="F45" s="16" t="s">
        <v>376</v>
      </c>
      <c r="G45" s="26" t="s">
        <v>493</v>
      </c>
      <c r="H45" s="18" t="s">
        <v>18</v>
      </c>
      <c r="I45" s="24" t="str">
        <f>IF(ISBLANK(H45),"",VLOOKUP(H45,[12]Útmutató!$B$9:$C$12,2,FALSE))</f>
        <v>term grade</v>
      </c>
      <c r="J45" s="18" t="s">
        <v>18</v>
      </c>
      <c r="K45" s="24" t="str">
        <f>IF(ISBLANK(J45),"",VLOOKUP(J45,[12]Útmutató!$B$9:$C$12,2,FALSE))</f>
        <v>term grade</v>
      </c>
      <c r="L45" s="19" t="s">
        <v>468</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spans="1:256" s="7" customFormat="1" ht="301.5" customHeight="1">
      <c r="A46" s="17" t="s">
        <v>194</v>
      </c>
      <c r="B46" s="15" t="s">
        <v>195</v>
      </c>
      <c r="C46" s="24" t="s">
        <v>279</v>
      </c>
      <c r="D46" s="16" t="s">
        <v>280</v>
      </c>
      <c r="E46" s="24" t="s">
        <v>482</v>
      </c>
      <c r="F46" s="16" t="s">
        <v>440</v>
      </c>
      <c r="G46" s="24" t="s">
        <v>476</v>
      </c>
      <c r="H46" s="18" t="s">
        <v>18</v>
      </c>
      <c r="I46" s="24" t="str">
        <f>IF(ISBLANK(H46),"",VLOOKUP(H46,[7]Útmutató!$B$9:$C$12,2,FALSE))</f>
        <v>term grade</v>
      </c>
      <c r="J46" s="18" t="s">
        <v>18</v>
      </c>
      <c r="K46" s="24" t="str">
        <f>IF(ISBLANK(J46),"",VLOOKUP(J46,[7]Útmutató!$B$9:$C$12,2,FALSE))</f>
        <v>term grade</v>
      </c>
      <c r="L46" s="19" t="s">
        <v>272</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56" s="7" customFormat="1" ht="113.25" customHeight="1">
      <c r="A47" s="17" t="s">
        <v>51</v>
      </c>
      <c r="B47" s="15" t="s">
        <v>52</v>
      </c>
      <c r="C47" s="24" t="s">
        <v>53</v>
      </c>
      <c r="D47" s="16" t="s">
        <v>54</v>
      </c>
      <c r="E47" s="24" t="s">
        <v>55</v>
      </c>
      <c r="F47" s="16" t="s">
        <v>441</v>
      </c>
      <c r="G47" s="24" t="s">
        <v>442</v>
      </c>
      <c r="H47" s="18" t="s">
        <v>12</v>
      </c>
      <c r="I47" s="24" t="str">
        <f>IF(ISBLANK(H47),"",VLOOKUP(H47,[4]Útmutató!$B$9:$C$12,2,FALSE))</f>
        <v>examination</v>
      </c>
      <c r="J47" s="16" t="s">
        <v>56</v>
      </c>
      <c r="K47" s="24" t="s">
        <v>57</v>
      </c>
      <c r="L47" s="19" t="s">
        <v>470</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row>
    <row r="48" spans="1:256" s="12" customFormat="1" ht="181.5" customHeight="1">
      <c r="A48" s="17" t="s">
        <v>196</v>
      </c>
      <c r="B48" s="15" t="s">
        <v>197</v>
      </c>
      <c r="C48" s="24" t="s">
        <v>341</v>
      </c>
      <c r="D48" s="16" t="s">
        <v>58</v>
      </c>
      <c r="E48" s="24" t="s">
        <v>59</v>
      </c>
      <c r="F48" s="16" t="s">
        <v>443</v>
      </c>
      <c r="G48" s="24" t="s">
        <v>444</v>
      </c>
      <c r="H48" s="18" t="s">
        <v>18</v>
      </c>
      <c r="I48" s="24" t="str">
        <f>IF(ISBLANK(H48),"",VLOOKUP(H48,[13]Útmutató!$B$9:$C$12,2,FALSE))</f>
        <v>term grade</v>
      </c>
      <c r="J48" s="16" t="s">
        <v>60</v>
      </c>
      <c r="K48" s="24" t="s">
        <v>61</v>
      </c>
      <c r="L48" s="19" t="s">
        <v>62</v>
      </c>
    </row>
    <row r="49" spans="1:12" s="12" customFormat="1" ht="179.25" customHeight="1">
      <c r="A49" s="17" t="s">
        <v>198</v>
      </c>
      <c r="B49" s="15" t="s">
        <v>199</v>
      </c>
      <c r="C49" s="24" t="s">
        <v>342</v>
      </c>
      <c r="D49" s="16" t="s">
        <v>343</v>
      </c>
      <c r="E49" s="24" t="s">
        <v>344</v>
      </c>
      <c r="F49" s="16" t="s">
        <v>345</v>
      </c>
      <c r="G49" s="24" t="s">
        <v>346</v>
      </c>
      <c r="H49" s="18" t="s">
        <v>293</v>
      </c>
      <c r="I49" s="24" t="s">
        <v>90</v>
      </c>
      <c r="J49" s="18" t="s">
        <v>293</v>
      </c>
      <c r="K49" s="24" t="s">
        <v>90</v>
      </c>
      <c r="L49" s="19" t="s">
        <v>471</v>
      </c>
    </row>
    <row r="50" spans="1:12" s="12" customFormat="1" ht="204">
      <c r="A50" s="17" t="s">
        <v>200</v>
      </c>
      <c r="B50" s="15" t="s">
        <v>201</v>
      </c>
      <c r="C50" s="24" t="s">
        <v>91</v>
      </c>
      <c r="D50" s="16" t="s">
        <v>92</v>
      </c>
      <c r="E50" s="24" t="s">
        <v>93</v>
      </c>
      <c r="F50" s="16" t="s">
        <v>445</v>
      </c>
      <c r="G50" s="24" t="s">
        <v>446</v>
      </c>
      <c r="H50" s="18" t="s">
        <v>12</v>
      </c>
      <c r="I50" s="24" t="s">
        <v>90</v>
      </c>
      <c r="J50" s="16" t="s">
        <v>69</v>
      </c>
      <c r="K50" s="24" t="s">
        <v>94</v>
      </c>
      <c r="L50" s="19" t="s">
        <v>95</v>
      </c>
    </row>
    <row r="51" spans="1:12" s="12" customFormat="1" ht="192">
      <c r="A51" s="17" t="s">
        <v>119</v>
      </c>
      <c r="B51" s="15" t="s">
        <v>120</v>
      </c>
      <c r="C51" s="24" t="s">
        <v>121</v>
      </c>
      <c r="D51" s="16" t="s">
        <v>122</v>
      </c>
      <c r="E51" s="24" t="s">
        <v>123</v>
      </c>
      <c r="F51" s="16" t="s">
        <v>447</v>
      </c>
      <c r="G51" s="24" t="s">
        <v>448</v>
      </c>
      <c r="H51" s="18" t="s">
        <v>18</v>
      </c>
      <c r="I51" s="24" t="str">
        <f>IF(ISBLANK(H51),"",VLOOKUP(H51,[1]Útmutató!$B$9:$C$12,2,FALSE))</f>
        <v>term grade</v>
      </c>
      <c r="J51" s="16" t="s">
        <v>124</v>
      </c>
      <c r="K51" s="24" t="s">
        <v>125</v>
      </c>
      <c r="L51" s="19" t="s">
        <v>126</v>
      </c>
    </row>
    <row r="52" spans="1:12" s="12" customFormat="1" ht="222" customHeight="1">
      <c r="A52" s="17" t="s">
        <v>202</v>
      </c>
      <c r="B52" s="15" t="s">
        <v>203</v>
      </c>
      <c r="C52" s="24" t="s">
        <v>264</v>
      </c>
      <c r="D52" s="16" t="s">
        <v>265</v>
      </c>
      <c r="E52" s="24" t="s">
        <v>266</v>
      </c>
      <c r="F52" s="16" t="s">
        <v>267</v>
      </c>
      <c r="G52" s="24" t="s">
        <v>268</v>
      </c>
      <c r="H52" s="18" t="s">
        <v>18</v>
      </c>
      <c r="I52" s="24" t="s">
        <v>50</v>
      </c>
      <c r="J52" s="18" t="s">
        <v>18</v>
      </c>
      <c r="K52" s="24" t="s">
        <v>50</v>
      </c>
      <c r="L52" s="19" t="s">
        <v>269</v>
      </c>
    </row>
    <row r="53" spans="1:12" s="12" customFormat="1" ht="312.75" customHeight="1">
      <c r="A53" s="17" t="s">
        <v>204</v>
      </c>
      <c r="B53" s="15" t="s">
        <v>205</v>
      </c>
      <c r="C53" s="24" t="s">
        <v>347</v>
      </c>
      <c r="D53" s="16" t="s">
        <v>348</v>
      </c>
      <c r="E53" s="24" t="s">
        <v>483</v>
      </c>
      <c r="F53" s="16" t="s">
        <v>428</v>
      </c>
      <c r="G53" s="24" t="s">
        <v>476</v>
      </c>
      <c r="H53" s="18" t="s">
        <v>18</v>
      </c>
      <c r="I53" s="24" t="str">
        <f>IF(ISBLANK(H53),"",VLOOKUP(H53,[7]Útmutató!$B$9:$C$12,2,FALSE))</f>
        <v>term grade</v>
      </c>
      <c r="J53" s="18" t="s">
        <v>18</v>
      </c>
      <c r="K53" s="24" t="str">
        <f>IF(ISBLANK(J53),"",VLOOKUP(J53,[7]Útmutató!$B$9:$C$12,2,FALSE))</f>
        <v>term grade</v>
      </c>
      <c r="L53" s="19" t="s">
        <v>272</v>
      </c>
    </row>
    <row r="54" spans="1:12" s="12" customFormat="1" ht="300">
      <c r="A54" s="17" t="s">
        <v>206</v>
      </c>
      <c r="B54" s="15" t="s">
        <v>388</v>
      </c>
      <c r="C54" s="24" t="s">
        <v>395</v>
      </c>
      <c r="D54" s="16" t="s">
        <v>396</v>
      </c>
      <c r="E54" s="24" t="s">
        <v>397</v>
      </c>
      <c r="F54" s="16" t="s">
        <v>449</v>
      </c>
      <c r="G54" s="24" t="s">
        <v>450</v>
      </c>
      <c r="H54" s="18" t="s">
        <v>22</v>
      </c>
      <c r="I54" s="24" t="str">
        <f>IF(ISBLANK(H54),"",VLOOKUP(H54,[14]Útmutató!$B$9:$C$12,2,FALSE))</f>
        <v>term grade</v>
      </c>
      <c r="J54" s="16" t="s">
        <v>398</v>
      </c>
      <c r="K54" s="24" t="s">
        <v>399</v>
      </c>
      <c r="L54" s="19" t="s">
        <v>400</v>
      </c>
    </row>
    <row r="55" spans="1:12" s="12" customFormat="1" ht="329.25" customHeight="1">
      <c r="A55" s="17" t="s">
        <v>207</v>
      </c>
      <c r="B55" s="15" t="s">
        <v>208</v>
      </c>
      <c r="C55" s="24" t="s">
        <v>281</v>
      </c>
      <c r="D55" s="16" t="s">
        <v>282</v>
      </c>
      <c r="E55" s="24" t="s">
        <v>484</v>
      </c>
      <c r="F55" s="16" t="s">
        <v>428</v>
      </c>
      <c r="G55" s="24" t="s">
        <v>476</v>
      </c>
      <c r="H55" s="18" t="s">
        <v>12</v>
      </c>
      <c r="I55" s="24" t="str">
        <f>IF(ISBLANK(H55),"",VLOOKUP(H55,[7]Útmutató!$B$9:$C$12,2,FALSE))</f>
        <v>examination</v>
      </c>
      <c r="J55" s="18" t="s">
        <v>12</v>
      </c>
      <c r="K55" s="24" t="str">
        <f>IF(ISBLANK(J55),"",VLOOKUP(J55,[7]Útmutató!$B$9:$C$12,2,FALSE))</f>
        <v>examination</v>
      </c>
      <c r="L55" s="19" t="s">
        <v>272</v>
      </c>
    </row>
    <row r="56" spans="1:12" s="12" customFormat="1" ht="33.75" customHeight="1">
      <c r="A56" s="10"/>
      <c r="B56" s="10"/>
      <c r="C56" s="11"/>
      <c r="D56" s="10"/>
      <c r="E56" s="10"/>
      <c r="F56" s="10"/>
      <c r="G56" s="10"/>
      <c r="H56" s="10"/>
      <c r="I56" s="10"/>
      <c r="J56" s="10"/>
      <c r="K56" s="10"/>
      <c r="L56" s="10"/>
    </row>
    <row r="57" spans="1:12" s="12" customFormat="1" ht="33.75" customHeight="1">
      <c r="A57" s="10"/>
      <c r="B57" s="10"/>
      <c r="C57" s="10"/>
      <c r="D57" s="10"/>
      <c r="E57" s="10"/>
      <c r="F57" s="10"/>
      <c r="G57" s="10"/>
      <c r="H57" s="10"/>
      <c r="I57" s="10"/>
      <c r="J57" s="10"/>
      <c r="K57" s="10"/>
      <c r="L57" s="10"/>
    </row>
    <row r="58" spans="1:12" s="12" customFormat="1" ht="33.75" customHeight="1">
      <c r="A58" s="10"/>
      <c r="B58" s="10"/>
      <c r="C58" s="10"/>
      <c r="D58" s="10"/>
      <c r="E58" s="10"/>
      <c r="F58" s="10"/>
      <c r="G58" s="10"/>
      <c r="H58" s="10"/>
      <c r="I58" s="10"/>
      <c r="J58" s="10"/>
      <c r="K58" s="10"/>
      <c r="L58" s="10"/>
    </row>
    <row r="59" spans="1:12" s="12" customFormat="1" ht="33.75" customHeight="1">
      <c r="A59" s="13"/>
      <c r="B59" s="13"/>
      <c r="C59" s="13"/>
      <c r="D59" s="13"/>
      <c r="E59" s="13"/>
      <c r="F59" s="13"/>
      <c r="G59" s="13"/>
      <c r="H59" s="13"/>
      <c r="I59" s="13"/>
      <c r="J59" s="13"/>
      <c r="K59" s="13"/>
      <c r="L59" s="13"/>
    </row>
    <row r="60" spans="1:12" s="12" customFormat="1" ht="33.75" customHeight="1">
      <c r="A60" s="13"/>
      <c r="B60" s="13"/>
      <c r="C60" s="13"/>
      <c r="D60" s="13"/>
      <c r="E60" s="13"/>
      <c r="F60" s="13"/>
      <c r="G60" s="13"/>
      <c r="H60" s="13"/>
      <c r="I60" s="13"/>
      <c r="J60" s="13"/>
      <c r="K60" s="13"/>
      <c r="L60" s="13"/>
    </row>
    <row r="61" spans="1:12" s="12" customFormat="1" ht="33.75" customHeight="1">
      <c r="A61" s="13"/>
      <c r="B61" s="13"/>
      <c r="C61" s="13"/>
      <c r="D61" s="13"/>
      <c r="E61" s="13"/>
      <c r="F61" s="13"/>
      <c r="G61" s="13"/>
      <c r="H61" s="13"/>
      <c r="I61" s="13"/>
      <c r="J61" s="13"/>
      <c r="K61" s="13"/>
      <c r="L61" s="13"/>
    </row>
    <row r="62" spans="1:12" s="12" customFormat="1" ht="33.75" customHeight="1">
      <c r="A62" s="13"/>
      <c r="B62" s="13"/>
      <c r="C62" s="13"/>
      <c r="D62" s="13"/>
      <c r="E62" s="13"/>
      <c r="F62" s="13"/>
      <c r="G62" s="13"/>
      <c r="H62" s="13"/>
      <c r="I62" s="13"/>
      <c r="J62" s="13"/>
      <c r="K62" s="13"/>
      <c r="L62" s="13"/>
    </row>
    <row r="63" spans="1:12" s="12" customFormat="1" ht="33.75" customHeight="1">
      <c r="A63" s="13"/>
      <c r="B63" s="13"/>
      <c r="C63" s="13"/>
      <c r="D63" s="13"/>
      <c r="E63" s="13"/>
      <c r="F63" s="13"/>
      <c r="G63" s="13"/>
      <c r="H63" s="13"/>
      <c r="I63" s="13"/>
      <c r="J63" s="13"/>
      <c r="K63" s="13"/>
      <c r="L63" s="13"/>
    </row>
    <row r="64" spans="1:12" s="12" customFormat="1" ht="33.75" customHeight="1">
      <c r="A64" s="13"/>
      <c r="B64" s="13"/>
      <c r="C64" s="13"/>
      <c r="D64" s="13"/>
      <c r="E64" s="13"/>
      <c r="F64" s="13"/>
      <c r="G64" s="13"/>
      <c r="H64" s="13"/>
      <c r="I64" s="13"/>
      <c r="J64" s="13"/>
      <c r="K64" s="13"/>
      <c r="L64" s="13"/>
    </row>
    <row r="65" spans="1:12" s="12" customFormat="1" ht="33.75" customHeight="1">
      <c r="A65" s="13"/>
      <c r="B65" s="13"/>
      <c r="C65" s="13"/>
      <c r="D65" s="13"/>
      <c r="E65" s="13"/>
      <c r="F65" s="13"/>
      <c r="G65" s="13"/>
      <c r="H65" s="13"/>
      <c r="I65" s="13"/>
      <c r="J65" s="13"/>
      <c r="K65" s="13"/>
      <c r="L65" s="13"/>
    </row>
    <row r="66" spans="1:12" s="12" customFormat="1" ht="33.75" customHeight="1">
      <c r="A66" s="13"/>
      <c r="B66" s="13"/>
      <c r="C66" s="13"/>
      <c r="D66" s="13"/>
      <c r="E66" s="13"/>
      <c r="F66" s="13"/>
      <c r="G66" s="13"/>
      <c r="H66" s="13"/>
      <c r="I66" s="13"/>
      <c r="J66" s="13"/>
      <c r="K66" s="13"/>
      <c r="L66" s="13"/>
    </row>
    <row r="67" spans="1:12" s="12" customFormat="1" ht="33.75" customHeight="1">
      <c r="A67" s="13"/>
      <c r="B67" s="13"/>
      <c r="C67" s="13"/>
      <c r="D67" s="13"/>
      <c r="E67" s="13"/>
      <c r="F67" s="13"/>
      <c r="G67" s="13"/>
      <c r="H67" s="13"/>
      <c r="I67" s="13"/>
      <c r="J67" s="13"/>
      <c r="K67" s="13"/>
      <c r="L67" s="13"/>
    </row>
    <row r="68" spans="1:12" s="12" customFormat="1" ht="33.75" customHeight="1">
      <c r="A68" s="13"/>
      <c r="B68" s="13"/>
      <c r="C68" s="13"/>
      <c r="D68" s="13"/>
      <c r="E68" s="13"/>
      <c r="F68" s="13"/>
      <c r="G68" s="13"/>
      <c r="H68" s="13"/>
      <c r="I68" s="13"/>
      <c r="J68" s="13"/>
      <c r="K68" s="13"/>
      <c r="L68" s="13"/>
    </row>
    <row r="69" spans="1:12" s="12" customFormat="1" ht="33.75" customHeight="1">
      <c r="A69" s="13"/>
      <c r="B69" s="13"/>
      <c r="C69" s="13"/>
      <c r="D69" s="13"/>
      <c r="E69" s="13"/>
      <c r="F69" s="13"/>
      <c r="G69" s="13"/>
      <c r="H69" s="13"/>
      <c r="I69" s="13"/>
      <c r="J69" s="13"/>
      <c r="K69" s="13"/>
      <c r="L69" s="13"/>
    </row>
    <row r="70" spans="1:12" s="12" customFormat="1" ht="33.75" customHeight="1">
      <c r="A70" s="13"/>
      <c r="B70" s="13"/>
      <c r="C70" s="13"/>
      <c r="D70" s="13"/>
      <c r="E70" s="13"/>
      <c r="F70" s="13"/>
      <c r="G70" s="13"/>
      <c r="H70" s="13"/>
      <c r="I70" s="13"/>
      <c r="J70" s="13"/>
      <c r="K70" s="13"/>
      <c r="L70" s="13"/>
    </row>
    <row r="71" spans="1:12" s="12" customFormat="1" ht="33.75" customHeight="1">
      <c r="A71" s="13"/>
      <c r="B71" s="13"/>
      <c r="C71" s="13"/>
      <c r="D71" s="13"/>
      <c r="E71" s="13"/>
      <c r="F71" s="13"/>
      <c r="G71" s="13"/>
      <c r="H71" s="13"/>
      <c r="I71" s="13"/>
      <c r="J71" s="13"/>
      <c r="K71" s="13"/>
      <c r="L71" s="13"/>
    </row>
    <row r="72" spans="1:12" ht="33.75" customHeight="1">
      <c r="A72" s="14"/>
      <c r="B72" s="14"/>
      <c r="C72" s="14"/>
      <c r="D72" s="14"/>
      <c r="E72" s="14"/>
      <c r="F72" s="14"/>
      <c r="G72" s="14"/>
      <c r="H72" s="14"/>
      <c r="I72" s="14"/>
      <c r="J72" s="14"/>
      <c r="K72" s="14"/>
      <c r="L72" s="14"/>
    </row>
    <row r="73" spans="1:12" ht="33.75" customHeight="1">
      <c r="A73" s="14"/>
      <c r="B73" s="14"/>
      <c r="C73" s="14"/>
      <c r="D73" s="14"/>
      <c r="E73" s="14"/>
      <c r="F73" s="14"/>
      <c r="G73" s="14"/>
      <c r="H73" s="14"/>
      <c r="I73" s="14"/>
      <c r="J73" s="14"/>
      <c r="K73" s="14"/>
      <c r="L73" s="14"/>
    </row>
    <row r="74" spans="1:12" ht="33.75" customHeight="1">
      <c r="A74" s="14"/>
      <c r="B74" s="14"/>
      <c r="C74" s="14"/>
      <c r="D74" s="14"/>
      <c r="E74" s="14"/>
      <c r="F74" s="14"/>
      <c r="G74" s="14"/>
      <c r="H74" s="14"/>
      <c r="I74" s="14"/>
      <c r="J74" s="14"/>
      <c r="K74" s="14"/>
      <c r="L74" s="14"/>
    </row>
    <row r="75" spans="1:12" ht="33.75" customHeight="1">
      <c r="A75" s="14"/>
      <c r="B75" s="14"/>
      <c r="C75" s="14"/>
      <c r="D75" s="14"/>
      <c r="E75" s="14"/>
      <c r="F75" s="14"/>
      <c r="G75" s="14"/>
      <c r="H75" s="14"/>
      <c r="I75" s="14"/>
      <c r="J75" s="14"/>
      <c r="K75" s="14"/>
      <c r="L75" s="14"/>
    </row>
    <row r="76" spans="1:12" ht="33.75" customHeight="1">
      <c r="A76" s="14"/>
      <c r="B76" s="14"/>
      <c r="C76" s="14"/>
      <c r="D76" s="14"/>
      <c r="E76" s="14"/>
      <c r="F76" s="14"/>
      <c r="G76" s="14"/>
      <c r="H76" s="14"/>
      <c r="I76" s="14"/>
      <c r="J76" s="14"/>
      <c r="K76" s="14"/>
      <c r="L76" s="14"/>
    </row>
    <row r="77" spans="1:12" ht="33.75" customHeight="1">
      <c r="A77" s="14"/>
      <c r="B77" s="14"/>
      <c r="C77" s="14"/>
      <c r="D77" s="14"/>
      <c r="E77" s="14"/>
      <c r="F77" s="14"/>
      <c r="G77" s="14"/>
      <c r="H77" s="14"/>
      <c r="I77" s="14"/>
      <c r="J77" s="14"/>
      <c r="K77" s="14"/>
      <c r="L77" s="14"/>
    </row>
    <row r="78" spans="1:12" ht="33.75" customHeight="1">
      <c r="A78" s="14"/>
      <c r="B78" s="14"/>
      <c r="C78" s="14"/>
      <c r="D78" s="14"/>
      <c r="E78" s="14"/>
      <c r="F78" s="14"/>
      <c r="G78" s="14"/>
      <c r="H78" s="14"/>
      <c r="I78" s="14"/>
      <c r="J78" s="14"/>
      <c r="K78" s="14"/>
      <c r="L78" s="14"/>
    </row>
    <row r="79" spans="1:12" ht="33.75" customHeight="1">
      <c r="A79" s="14"/>
      <c r="B79" s="14"/>
      <c r="C79" s="14"/>
      <c r="D79" s="14"/>
      <c r="E79" s="14"/>
      <c r="F79" s="14"/>
      <c r="G79" s="14"/>
      <c r="H79" s="14"/>
      <c r="I79" s="14"/>
      <c r="J79" s="14"/>
      <c r="K79" s="14"/>
      <c r="L79" s="14"/>
    </row>
    <row r="80" spans="1:12" ht="33.75" customHeight="1">
      <c r="A80" s="14"/>
      <c r="B80" s="14"/>
      <c r="C80" s="14"/>
      <c r="D80" s="14"/>
      <c r="E80" s="14"/>
      <c r="F80" s="14"/>
      <c r="G80" s="14"/>
      <c r="H80" s="14"/>
      <c r="I80" s="14"/>
      <c r="J80" s="14"/>
      <c r="K80" s="14"/>
      <c r="L80" s="14"/>
    </row>
    <row r="81" spans="1:12" ht="33.75" customHeight="1">
      <c r="A81" s="14"/>
      <c r="B81" s="14"/>
      <c r="C81" s="14"/>
      <c r="D81" s="14"/>
      <c r="E81" s="14"/>
      <c r="F81" s="14"/>
      <c r="G81" s="14"/>
      <c r="H81" s="14"/>
      <c r="I81" s="14"/>
      <c r="J81" s="14"/>
      <c r="K81" s="14"/>
      <c r="L81" s="14"/>
    </row>
    <row r="82" spans="1:12" ht="33.75" customHeight="1">
      <c r="A82" s="14"/>
      <c r="B82" s="14"/>
      <c r="C82" s="14"/>
      <c r="D82" s="14"/>
      <c r="E82" s="14"/>
      <c r="F82" s="14"/>
      <c r="G82" s="14"/>
      <c r="H82" s="14"/>
      <c r="I82" s="14"/>
      <c r="J82" s="14"/>
      <c r="K82" s="14"/>
      <c r="L82" s="14"/>
    </row>
    <row r="83" spans="1:12" ht="33.75" customHeight="1">
      <c r="A83" s="14"/>
      <c r="B83" s="14"/>
      <c r="C83" s="14"/>
      <c r="D83" s="14"/>
      <c r="E83" s="14"/>
      <c r="F83" s="14"/>
      <c r="G83" s="14"/>
      <c r="H83" s="14"/>
      <c r="I83" s="14"/>
      <c r="J83" s="14"/>
      <c r="K83" s="14"/>
      <c r="L83" s="14"/>
    </row>
    <row r="84" spans="1:12" ht="33.75" customHeight="1">
      <c r="A84" s="14"/>
      <c r="B84" s="14"/>
      <c r="C84" s="14"/>
      <c r="D84" s="14"/>
      <c r="E84" s="14"/>
      <c r="F84" s="14"/>
      <c r="G84" s="14"/>
      <c r="H84" s="14"/>
      <c r="I84" s="14"/>
      <c r="J84" s="14"/>
      <c r="K84" s="14"/>
      <c r="L84" s="14"/>
    </row>
    <row r="85" spans="1:12" ht="33.75" customHeight="1">
      <c r="A85" s="14"/>
      <c r="B85" s="14"/>
      <c r="C85" s="14"/>
      <c r="D85" s="14"/>
      <c r="E85" s="14"/>
      <c r="F85" s="14"/>
      <c r="G85" s="14"/>
      <c r="H85" s="14"/>
      <c r="I85" s="14"/>
      <c r="J85" s="14"/>
      <c r="K85" s="14"/>
      <c r="L85" s="14"/>
    </row>
    <row r="86" spans="1:12" ht="33.75" customHeight="1">
      <c r="A86" s="14"/>
      <c r="B86" s="14"/>
      <c r="C86" s="14"/>
      <c r="D86" s="14"/>
      <c r="E86" s="14"/>
      <c r="F86" s="14"/>
      <c r="G86" s="14"/>
      <c r="H86" s="14"/>
      <c r="I86" s="14"/>
      <c r="J86" s="14"/>
      <c r="K86" s="14"/>
      <c r="L86" s="14"/>
    </row>
    <row r="87" spans="1:12" ht="33.75" customHeight="1">
      <c r="A87" s="14"/>
      <c r="B87" s="14"/>
      <c r="C87" s="14"/>
      <c r="D87" s="14"/>
      <c r="E87" s="14"/>
      <c r="F87" s="14"/>
      <c r="G87" s="14"/>
      <c r="H87" s="14"/>
      <c r="I87" s="14"/>
      <c r="J87" s="14"/>
      <c r="K87" s="14"/>
      <c r="L87" s="14"/>
    </row>
    <row r="88" spans="1:12" ht="33.75" customHeight="1">
      <c r="A88" s="14"/>
      <c r="B88" s="14"/>
      <c r="C88" s="14"/>
      <c r="D88" s="14"/>
      <c r="E88" s="14"/>
      <c r="F88" s="14"/>
      <c r="G88" s="14"/>
      <c r="H88" s="14"/>
      <c r="I88" s="14"/>
      <c r="J88" s="14"/>
      <c r="K88" s="14"/>
      <c r="L88" s="14"/>
    </row>
    <row r="89" spans="1:12" ht="33.75" customHeight="1">
      <c r="A89" s="14"/>
      <c r="B89" s="14"/>
      <c r="C89" s="14"/>
      <c r="D89" s="14"/>
      <c r="E89" s="14"/>
      <c r="F89" s="14"/>
      <c r="G89" s="14"/>
      <c r="H89" s="14"/>
      <c r="I89" s="14"/>
      <c r="J89" s="14"/>
      <c r="K89" s="14"/>
      <c r="L89" s="14"/>
    </row>
    <row r="90" spans="1:12" ht="33.75" customHeight="1">
      <c r="A90" s="14"/>
      <c r="B90" s="14"/>
      <c r="C90" s="14"/>
      <c r="D90" s="14"/>
      <c r="E90" s="14"/>
      <c r="F90" s="14"/>
      <c r="G90" s="14"/>
      <c r="H90" s="14"/>
      <c r="I90" s="14"/>
      <c r="J90" s="14"/>
      <c r="K90" s="14"/>
      <c r="L90" s="14"/>
    </row>
    <row r="91" spans="1:12" ht="33.75" customHeight="1">
      <c r="A91" s="14"/>
      <c r="B91" s="14"/>
      <c r="C91" s="14"/>
      <c r="D91" s="14"/>
      <c r="E91" s="14"/>
      <c r="F91" s="14"/>
      <c r="G91" s="14"/>
      <c r="H91" s="14"/>
      <c r="I91" s="14"/>
      <c r="J91" s="14"/>
      <c r="K91" s="14"/>
      <c r="L91" s="14"/>
    </row>
    <row r="92" spans="1:12" ht="33.75" customHeight="1">
      <c r="A92" s="14"/>
      <c r="B92" s="14"/>
      <c r="C92" s="14"/>
      <c r="D92" s="14"/>
      <c r="E92" s="14"/>
      <c r="F92" s="14"/>
      <c r="G92" s="14"/>
      <c r="H92" s="14"/>
      <c r="I92" s="14"/>
      <c r="J92" s="14"/>
      <c r="K92" s="14"/>
      <c r="L92" s="14"/>
    </row>
    <row r="93" spans="1:12" ht="33.75" customHeight="1">
      <c r="A93" s="14"/>
      <c r="B93" s="14"/>
      <c r="C93" s="14"/>
      <c r="D93" s="14"/>
      <c r="E93" s="14"/>
      <c r="F93" s="14"/>
      <c r="G93" s="14"/>
      <c r="H93" s="14"/>
      <c r="I93" s="14"/>
      <c r="J93" s="14"/>
      <c r="K93" s="14"/>
      <c r="L93" s="14"/>
    </row>
    <row r="94" spans="1:12" ht="33.75" customHeight="1">
      <c r="A94" s="14"/>
      <c r="B94" s="14"/>
      <c r="C94" s="14"/>
      <c r="D94" s="14"/>
      <c r="E94" s="14"/>
      <c r="F94" s="14"/>
      <c r="G94" s="14"/>
      <c r="H94" s="14"/>
      <c r="I94" s="14"/>
      <c r="J94" s="14"/>
      <c r="K94" s="14"/>
      <c r="L94" s="14"/>
    </row>
    <row r="95" spans="1:12" ht="33.75" customHeight="1">
      <c r="A95" s="14"/>
      <c r="B95" s="14"/>
      <c r="C95" s="14"/>
      <c r="D95" s="14"/>
      <c r="E95" s="14"/>
      <c r="F95" s="14"/>
      <c r="G95" s="14"/>
      <c r="H95" s="14"/>
      <c r="I95" s="14"/>
      <c r="J95" s="14"/>
      <c r="K95" s="14"/>
      <c r="L95" s="14"/>
    </row>
    <row r="96" spans="1:12" ht="33.75" customHeight="1">
      <c r="A96" s="14"/>
      <c r="B96" s="14"/>
      <c r="C96" s="14"/>
      <c r="D96" s="14"/>
      <c r="E96" s="14"/>
      <c r="F96" s="14"/>
      <c r="G96" s="14"/>
      <c r="H96" s="14"/>
      <c r="I96" s="14"/>
      <c r="J96" s="14"/>
      <c r="K96" s="14"/>
      <c r="L96" s="14"/>
    </row>
    <row r="97" spans="1:12" ht="33.75" customHeight="1">
      <c r="A97" s="14"/>
      <c r="B97" s="14"/>
      <c r="C97" s="14"/>
      <c r="D97" s="14"/>
      <c r="E97" s="14"/>
      <c r="F97" s="14"/>
      <c r="G97" s="14"/>
      <c r="H97" s="14"/>
      <c r="I97" s="14"/>
      <c r="J97" s="14"/>
      <c r="K97" s="14"/>
      <c r="L97" s="14"/>
    </row>
    <row r="98" spans="1:12" ht="33.75" customHeight="1">
      <c r="A98" s="14"/>
      <c r="B98" s="14"/>
      <c r="C98" s="14"/>
      <c r="D98" s="14"/>
      <c r="E98" s="14"/>
      <c r="F98" s="14"/>
      <c r="G98" s="14"/>
      <c r="H98" s="14"/>
      <c r="I98" s="14"/>
      <c r="J98" s="14"/>
      <c r="K98" s="14"/>
      <c r="L98" s="14"/>
    </row>
    <row r="99" spans="1:12" ht="33.75" customHeight="1">
      <c r="A99" s="14"/>
      <c r="B99" s="14"/>
      <c r="C99" s="14"/>
      <c r="D99" s="14"/>
      <c r="E99" s="14"/>
      <c r="F99" s="14"/>
      <c r="G99" s="14"/>
      <c r="H99" s="14"/>
      <c r="I99" s="14"/>
      <c r="J99" s="14"/>
      <c r="K99" s="14"/>
      <c r="L99" s="14"/>
    </row>
    <row r="100" spans="1:12" ht="33.75" customHeight="1">
      <c r="A100" s="14"/>
      <c r="B100" s="14"/>
      <c r="C100" s="14"/>
      <c r="D100" s="14"/>
      <c r="E100" s="14"/>
      <c r="F100" s="14"/>
      <c r="G100" s="14"/>
      <c r="H100" s="14"/>
      <c r="I100" s="14"/>
      <c r="J100" s="14"/>
      <c r="K100" s="14"/>
      <c r="L100" s="14"/>
    </row>
    <row r="101" spans="1:12" ht="33.75" customHeight="1">
      <c r="A101" s="14"/>
      <c r="B101" s="14"/>
      <c r="C101" s="14"/>
      <c r="D101" s="14"/>
      <c r="E101" s="14"/>
      <c r="F101" s="14"/>
      <c r="G101" s="14"/>
      <c r="H101" s="14"/>
      <c r="I101" s="14"/>
      <c r="J101" s="14"/>
      <c r="K101" s="14"/>
      <c r="L101" s="14"/>
    </row>
    <row r="102" spans="1:12" ht="33.75" customHeight="1">
      <c r="A102" s="14"/>
      <c r="B102" s="14"/>
      <c r="C102" s="14"/>
      <c r="D102" s="14"/>
      <c r="E102" s="14"/>
      <c r="F102" s="14"/>
      <c r="G102" s="14"/>
      <c r="H102" s="14"/>
      <c r="I102" s="14"/>
      <c r="J102" s="14"/>
      <c r="K102" s="14"/>
      <c r="L102" s="14"/>
    </row>
    <row r="103" spans="1:12" ht="33.75" customHeight="1">
      <c r="A103" s="14"/>
      <c r="B103" s="14"/>
      <c r="C103" s="14"/>
      <c r="D103" s="14"/>
      <c r="E103" s="14"/>
      <c r="F103" s="14"/>
      <c r="G103" s="14"/>
      <c r="H103" s="14"/>
      <c r="I103" s="14"/>
      <c r="J103" s="14"/>
      <c r="K103" s="14"/>
      <c r="L103" s="14"/>
    </row>
    <row r="104" spans="1:12" ht="33.75" customHeight="1">
      <c r="A104" s="14"/>
      <c r="B104" s="14"/>
      <c r="C104" s="14"/>
      <c r="D104" s="14"/>
      <c r="E104" s="14"/>
      <c r="F104" s="14"/>
      <c r="G104" s="14"/>
      <c r="H104" s="14"/>
      <c r="I104" s="14"/>
      <c r="J104" s="14"/>
      <c r="K104" s="14"/>
      <c r="L104" s="14"/>
    </row>
    <row r="105" spans="1:12" ht="33.75" customHeight="1">
      <c r="A105" s="14"/>
      <c r="B105" s="14"/>
      <c r="C105" s="14"/>
      <c r="D105" s="14"/>
      <c r="E105" s="14"/>
      <c r="F105" s="14"/>
      <c r="G105" s="14"/>
      <c r="H105" s="14"/>
      <c r="I105" s="14"/>
      <c r="J105" s="14"/>
      <c r="K105" s="14"/>
      <c r="L105" s="14"/>
    </row>
    <row r="106" spans="1:12" ht="33.75" customHeight="1">
      <c r="A106" s="14"/>
      <c r="B106" s="14"/>
      <c r="C106" s="14"/>
      <c r="D106" s="14"/>
      <c r="E106" s="14"/>
      <c r="F106" s="14"/>
      <c r="G106" s="14"/>
      <c r="H106" s="14"/>
      <c r="I106" s="14"/>
      <c r="J106" s="14"/>
      <c r="K106" s="14"/>
      <c r="L106" s="14"/>
    </row>
    <row r="107" spans="1:12" ht="33.75" customHeight="1">
      <c r="A107" s="14"/>
      <c r="B107" s="14"/>
      <c r="C107" s="14"/>
      <c r="D107" s="14"/>
      <c r="E107" s="14"/>
      <c r="F107" s="14"/>
      <c r="G107" s="14"/>
      <c r="H107" s="14"/>
      <c r="I107" s="14"/>
      <c r="J107" s="14"/>
      <c r="K107" s="14"/>
      <c r="L107" s="14"/>
    </row>
    <row r="108" spans="1:12" ht="33.75" customHeight="1">
      <c r="A108" s="14"/>
      <c r="B108" s="14"/>
      <c r="C108" s="14"/>
      <c r="D108" s="14"/>
      <c r="E108" s="14"/>
      <c r="F108" s="14"/>
      <c r="G108" s="14"/>
      <c r="H108" s="14"/>
      <c r="I108" s="14"/>
      <c r="J108" s="14"/>
      <c r="K108" s="14"/>
      <c r="L108" s="14"/>
    </row>
    <row r="109" spans="1:12" ht="33.75" customHeight="1">
      <c r="A109" s="14"/>
      <c r="B109" s="14"/>
      <c r="C109" s="14"/>
      <c r="D109" s="14"/>
      <c r="E109" s="14"/>
      <c r="F109" s="14"/>
      <c r="G109" s="14"/>
      <c r="H109" s="14"/>
      <c r="I109" s="14"/>
      <c r="J109" s="14"/>
      <c r="K109" s="14"/>
      <c r="L109" s="14"/>
    </row>
    <row r="110" spans="1:12" ht="33.75" customHeight="1">
      <c r="A110" s="14"/>
      <c r="B110" s="14"/>
      <c r="C110" s="14"/>
      <c r="D110" s="14"/>
      <c r="E110" s="14"/>
      <c r="F110" s="14"/>
      <c r="G110" s="14"/>
      <c r="H110" s="14"/>
      <c r="I110" s="14"/>
      <c r="J110" s="14"/>
      <c r="K110" s="14"/>
      <c r="L110" s="14"/>
    </row>
    <row r="111" spans="1:12" ht="33.75" customHeight="1">
      <c r="A111" s="14"/>
      <c r="B111" s="14"/>
      <c r="C111" s="14"/>
      <c r="D111" s="14"/>
      <c r="E111" s="14"/>
      <c r="F111" s="14"/>
      <c r="G111" s="14"/>
      <c r="H111" s="14"/>
      <c r="I111" s="14"/>
      <c r="J111" s="14"/>
      <c r="K111" s="14"/>
      <c r="L111" s="14"/>
    </row>
    <row r="112" spans="1:12" ht="33.75" customHeight="1">
      <c r="A112" s="14"/>
      <c r="B112" s="14"/>
      <c r="C112" s="14"/>
      <c r="D112" s="14"/>
      <c r="E112" s="14"/>
      <c r="F112" s="14"/>
      <c r="G112" s="14"/>
      <c r="H112" s="14"/>
      <c r="I112" s="14"/>
      <c r="J112" s="14"/>
      <c r="K112" s="14"/>
      <c r="L112" s="14"/>
    </row>
  </sheetData>
  <mergeCells count="5">
    <mergeCell ref="B3:C3"/>
    <mergeCell ref="D3:E3"/>
    <mergeCell ref="F3:G3"/>
    <mergeCell ref="H3:I3"/>
    <mergeCell ref="J3:K3"/>
  </mergeCells>
  <dataValidations count="1">
    <dataValidation type="list" allowBlank="1" showInputMessage="1" showErrorMessage="1" sqref="J28:J29 H15 J20:J21 H5:H13 H34:H39 H50:H51 J45:J46 J13 H18:H23 J32 H25:H32 J41 H53:H55 J37:J39 J35 J55 J43 J53 H41:H48">
      <formula1>Bejegyzes</formula1>
    </dataValidation>
  </dataValidations>
  <pageMargins left="0.25" right="0.25" top="0.75" bottom="0.75" header="0.3" footer="0.3"/>
  <pageSetup paperSize="8" scale="55" orientation="landscape" r:id="rId1"/>
</worksheet>
</file>

<file path=xl/worksheets/sheet2.xml><?xml version="1.0" encoding="utf-8"?>
<worksheet xmlns="http://schemas.openxmlformats.org/spreadsheetml/2006/main" xmlns:r="http://schemas.openxmlformats.org/officeDocument/2006/relationships">
  <dimension ref="A1:IV112"/>
  <sheetViews>
    <sheetView zoomScale="90" zoomScaleNormal="90" workbookViewId="0"/>
  </sheetViews>
  <sheetFormatPr defaultColWidth="32.7109375" defaultRowHeight="33.75" customHeight="1"/>
  <cols>
    <col min="1" max="1" width="13.7109375" style="2" customWidth="1"/>
    <col min="2" max="2" width="23.5703125" style="2" customWidth="1"/>
    <col min="3" max="3" width="24.140625" style="2" customWidth="1"/>
    <col min="4" max="4" width="55" style="2" customWidth="1"/>
    <col min="5" max="5" width="54.85546875" style="2" customWidth="1"/>
    <col min="6" max="6" width="86.140625" style="2" customWidth="1"/>
    <col min="7" max="7" width="80.85546875" style="2" customWidth="1"/>
    <col min="8" max="8" width="19.42578125" style="2" customWidth="1"/>
    <col min="9" max="9" width="20.5703125" style="2" customWidth="1"/>
    <col min="10" max="10" width="26.28515625" style="2" customWidth="1"/>
    <col min="11" max="11" width="28.140625" style="2" customWidth="1"/>
    <col min="12" max="12" width="73.140625" style="2" customWidth="1"/>
    <col min="13" max="16384" width="32.7109375" style="4"/>
  </cols>
  <sheetData>
    <row r="1" spans="1:256" ht="33.75" customHeight="1">
      <c r="A1" s="1" t="s">
        <v>133</v>
      </c>
      <c r="B1" s="1"/>
      <c r="C1" s="1"/>
      <c r="D1" s="1"/>
      <c r="L1" s="3"/>
    </row>
    <row r="2" spans="1:256" ht="33.75" customHeight="1">
      <c r="A2" s="1" t="s">
        <v>401</v>
      </c>
      <c r="B2" s="1"/>
      <c r="C2" s="1"/>
      <c r="D2" s="1"/>
      <c r="L2" s="3"/>
    </row>
    <row r="3" spans="1:256" s="6" customFormat="1" ht="24" customHeight="1">
      <c r="A3" s="31">
        <v>1</v>
      </c>
      <c r="B3" s="33">
        <v>2</v>
      </c>
      <c r="C3" s="33"/>
      <c r="D3" s="33">
        <v>3</v>
      </c>
      <c r="E3" s="33"/>
      <c r="F3" s="33">
        <v>4</v>
      </c>
      <c r="G3" s="33"/>
      <c r="H3" s="33">
        <v>5</v>
      </c>
      <c r="I3" s="33"/>
      <c r="J3" s="33">
        <v>6</v>
      </c>
      <c r="K3" s="33"/>
      <c r="L3" s="31">
        <v>7</v>
      </c>
    </row>
    <row r="4" spans="1:256" s="30" customFormat="1" ht="45">
      <c r="A4" s="28" t="s">
        <v>0</v>
      </c>
      <c r="B4" s="29" t="s">
        <v>1</v>
      </c>
      <c r="C4" s="29" t="s">
        <v>2</v>
      </c>
      <c r="D4" s="29" t="s">
        <v>3</v>
      </c>
      <c r="E4" s="29" t="s">
        <v>4</v>
      </c>
      <c r="F4" s="28" t="s">
        <v>5</v>
      </c>
      <c r="G4" s="28" t="s">
        <v>6</v>
      </c>
      <c r="H4" s="28" t="s">
        <v>7</v>
      </c>
      <c r="I4" s="28" t="s">
        <v>8</v>
      </c>
      <c r="J4" s="28" t="s">
        <v>9</v>
      </c>
      <c r="K4" s="28" t="s">
        <v>10</v>
      </c>
      <c r="L4" s="28" t="s">
        <v>11</v>
      </c>
    </row>
    <row r="5" spans="1:256" s="7" customFormat="1" ht="132">
      <c r="A5" s="17" t="s">
        <v>134</v>
      </c>
      <c r="B5" s="15" t="s">
        <v>23</v>
      </c>
      <c r="C5" s="24" t="s">
        <v>24</v>
      </c>
      <c r="D5" s="16" t="s">
        <v>209</v>
      </c>
      <c r="E5" s="24" t="s">
        <v>210</v>
      </c>
      <c r="F5" s="16" t="s">
        <v>211</v>
      </c>
      <c r="G5" s="24" t="s">
        <v>212</v>
      </c>
      <c r="H5" s="18" t="s">
        <v>12</v>
      </c>
      <c r="I5" s="24" t="s">
        <v>391</v>
      </c>
      <c r="J5" s="16" t="s">
        <v>390</v>
      </c>
      <c r="K5" s="24" t="s">
        <v>392</v>
      </c>
      <c r="L5" s="16" t="s">
        <v>213</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7" customFormat="1" ht="132">
      <c r="A6" s="17" t="s">
        <v>135</v>
      </c>
      <c r="B6" s="15" t="s">
        <v>136</v>
      </c>
      <c r="C6" s="24" t="s">
        <v>214</v>
      </c>
      <c r="D6" s="16" t="s">
        <v>215</v>
      </c>
      <c r="E6" s="24" t="s">
        <v>216</v>
      </c>
      <c r="F6" s="16" t="s">
        <v>405</v>
      </c>
      <c r="G6" s="24" t="s">
        <v>452</v>
      </c>
      <c r="H6" s="18" t="s">
        <v>12</v>
      </c>
      <c r="I6" s="24" t="str">
        <f>IF(ISBLANK(H6),"",VLOOKUP(H6,[2]Útmutató!$B$9:$C$12,2,FALSE))</f>
        <v>examination</v>
      </c>
      <c r="J6" s="16" t="s">
        <v>217</v>
      </c>
      <c r="K6" s="24" t="s">
        <v>218</v>
      </c>
      <c r="L6" s="16" t="s">
        <v>451</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7" customFormat="1" ht="156">
      <c r="A7" s="17" t="s">
        <v>137</v>
      </c>
      <c r="B7" s="15" t="s">
        <v>138</v>
      </c>
      <c r="C7" s="24" t="s">
        <v>219</v>
      </c>
      <c r="D7" s="16" t="s">
        <v>220</v>
      </c>
      <c r="E7" s="24" t="s">
        <v>221</v>
      </c>
      <c r="F7" s="16" t="s">
        <v>222</v>
      </c>
      <c r="G7" s="24" t="s">
        <v>223</v>
      </c>
      <c r="H7" s="18" t="s">
        <v>12</v>
      </c>
      <c r="I7" s="24" t="s">
        <v>391</v>
      </c>
      <c r="J7" s="16" t="s">
        <v>390</v>
      </c>
      <c r="K7" s="24" t="s">
        <v>392</v>
      </c>
      <c r="L7" s="19" t="s">
        <v>224</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7" customFormat="1" ht="132">
      <c r="A8" s="17" t="s">
        <v>139</v>
      </c>
      <c r="B8" s="15" t="s">
        <v>140</v>
      </c>
      <c r="C8" s="24" t="s">
        <v>225</v>
      </c>
      <c r="D8" s="16" t="s">
        <v>226</v>
      </c>
      <c r="E8" s="24" t="s">
        <v>227</v>
      </c>
      <c r="F8" s="16" t="s">
        <v>228</v>
      </c>
      <c r="G8" s="24" t="s">
        <v>229</v>
      </c>
      <c r="H8" s="18" t="s">
        <v>12</v>
      </c>
      <c r="I8" s="24" t="s">
        <v>391</v>
      </c>
      <c r="J8" s="16" t="s">
        <v>390</v>
      </c>
      <c r="K8" s="24" t="s">
        <v>392</v>
      </c>
      <c r="L8" s="16" t="s">
        <v>230</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s="8" customFormat="1" ht="298.5" customHeight="1">
      <c r="A9" s="17" t="s">
        <v>141</v>
      </c>
      <c r="B9" s="15" t="s">
        <v>142</v>
      </c>
      <c r="C9" s="24" t="s">
        <v>350</v>
      </c>
      <c r="D9" s="16" t="s">
        <v>377</v>
      </c>
      <c r="E9" s="24" t="s">
        <v>378</v>
      </c>
      <c r="F9" s="16" t="s">
        <v>407</v>
      </c>
      <c r="G9" s="24" t="s">
        <v>406</v>
      </c>
      <c r="H9" s="18" t="s">
        <v>18</v>
      </c>
      <c r="I9" s="24" t="str">
        <f>IF(ISBLANK(H9),"",VLOOKUP(H9,[3]Útmutató!$B$9:$C$12,2,FALSE))</f>
        <v>term grade</v>
      </c>
      <c r="J9" s="16" t="s">
        <v>351</v>
      </c>
      <c r="K9" s="24" t="s">
        <v>352</v>
      </c>
      <c r="L9" s="19" t="s">
        <v>379</v>
      </c>
      <c r="M9" s="21"/>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8" customFormat="1" ht="180">
      <c r="A10" s="17" t="s">
        <v>25</v>
      </c>
      <c r="B10" s="15" t="s">
        <v>26</v>
      </c>
      <c r="C10" s="24" t="s">
        <v>27</v>
      </c>
      <c r="D10" s="16" t="s">
        <v>28</v>
      </c>
      <c r="E10" s="24" t="s">
        <v>29</v>
      </c>
      <c r="F10" s="16" t="s">
        <v>408</v>
      </c>
      <c r="G10" s="24" t="s">
        <v>409</v>
      </c>
      <c r="H10" s="18" t="s">
        <v>12</v>
      </c>
      <c r="I10" s="24" t="str">
        <f>IF(ISBLANK(H10),"",VLOOKUP(H10,[4]Útmutató!$B$9:$C$12,2,FALSE))</f>
        <v>examination</v>
      </c>
      <c r="J10" s="16" t="s">
        <v>30</v>
      </c>
      <c r="K10" s="24" t="s">
        <v>31</v>
      </c>
      <c r="L10" s="19" t="s">
        <v>453</v>
      </c>
      <c r="M10" s="21"/>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7" customFormat="1" ht="144">
      <c r="A11" s="17" t="s">
        <v>63</v>
      </c>
      <c r="B11" s="15" t="s">
        <v>64</v>
      </c>
      <c r="C11" s="24" t="s">
        <v>65</v>
      </c>
      <c r="D11" s="16" t="s">
        <v>410</v>
      </c>
      <c r="E11" s="24" t="s">
        <v>66</v>
      </c>
      <c r="F11" s="16" t="s">
        <v>411</v>
      </c>
      <c r="G11" s="24" t="s">
        <v>412</v>
      </c>
      <c r="H11" s="18" t="s">
        <v>12</v>
      </c>
      <c r="I11" s="24" t="str">
        <f>IF(ISBLANK(H11),"",VLOOKUP(H11,[5]Útmutató!$B$9:$C$12,2,FALSE))</f>
        <v>examination</v>
      </c>
      <c r="J11" s="16" t="s">
        <v>67</v>
      </c>
      <c r="K11" s="24" t="s">
        <v>68</v>
      </c>
      <c r="L11" s="19" t="s">
        <v>454</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8" customFormat="1" ht="120">
      <c r="A12" s="17" t="s">
        <v>110</v>
      </c>
      <c r="B12" s="15" t="s">
        <v>111</v>
      </c>
      <c r="C12" s="24" t="s">
        <v>129</v>
      </c>
      <c r="D12" s="16" t="s">
        <v>112</v>
      </c>
      <c r="E12" s="24" t="s">
        <v>113</v>
      </c>
      <c r="F12" s="16" t="s">
        <v>413</v>
      </c>
      <c r="G12" s="24" t="s">
        <v>414</v>
      </c>
      <c r="H12" s="18" t="s">
        <v>12</v>
      </c>
      <c r="I12" s="24" t="str">
        <f>IF(ISBLANK(H12),"",VLOOKUP(H12,[6]Tantárgyleírás!$B$9:$C$12,2,FALSE))</f>
        <v>examination</v>
      </c>
      <c r="J12" s="16" t="s">
        <v>114</v>
      </c>
      <c r="K12" s="24" t="s">
        <v>115</v>
      </c>
      <c r="L12" s="19" t="s">
        <v>116</v>
      </c>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8" customFormat="1" ht="270.75" customHeight="1">
      <c r="A13" s="17" t="s">
        <v>381</v>
      </c>
      <c r="B13" s="15" t="s">
        <v>144</v>
      </c>
      <c r="C13" s="24" t="s">
        <v>270</v>
      </c>
      <c r="D13" s="32" t="s">
        <v>364</v>
      </c>
      <c r="E13" s="24" t="s">
        <v>353</v>
      </c>
      <c r="F13" s="16" t="s">
        <v>420</v>
      </c>
      <c r="G13" s="24" t="s">
        <v>485</v>
      </c>
      <c r="H13" s="18" t="s">
        <v>12</v>
      </c>
      <c r="I13" s="24" t="str">
        <f>IF(ISBLANK(H13),"",VLOOKUP(H13,[12]Útmutató!$B$9:$C$12,2,FALSE))</f>
        <v>examination</v>
      </c>
      <c r="J13" s="18" t="s">
        <v>12</v>
      </c>
      <c r="K13" s="24" t="str">
        <f>IF(ISBLANK(J13),"",VLOOKUP(J13,[12]Útmutató!$B$9:$C$12,2,FALSE))</f>
        <v>examination</v>
      </c>
      <c r="L13" s="19" t="s">
        <v>400</v>
      </c>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7" customFormat="1" ht="156">
      <c r="A14" s="17" t="s">
        <v>145</v>
      </c>
      <c r="B14" s="15" t="s">
        <v>146</v>
      </c>
      <c r="C14" s="24" t="s">
        <v>231</v>
      </c>
      <c r="D14" s="16" t="s">
        <v>232</v>
      </c>
      <c r="E14" s="24" t="s">
        <v>233</v>
      </c>
      <c r="F14" s="16" t="s">
        <v>234</v>
      </c>
      <c r="G14" s="24" t="s">
        <v>235</v>
      </c>
      <c r="H14" s="18" t="s">
        <v>12</v>
      </c>
      <c r="I14" s="24" t="s">
        <v>391</v>
      </c>
      <c r="J14" s="16" t="s">
        <v>390</v>
      </c>
      <c r="K14" s="24" t="s">
        <v>392</v>
      </c>
      <c r="L14" s="16" t="s">
        <v>236</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7" customFormat="1" ht="144">
      <c r="A15" s="17" t="s">
        <v>83</v>
      </c>
      <c r="B15" s="15" t="s">
        <v>84</v>
      </c>
      <c r="C15" s="24" t="s">
        <v>85</v>
      </c>
      <c r="D15" s="16" t="s">
        <v>86</v>
      </c>
      <c r="E15" s="24" t="s">
        <v>87</v>
      </c>
      <c r="F15" s="16" t="s">
        <v>416</v>
      </c>
      <c r="G15" s="24" t="s">
        <v>417</v>
      </c>
      <c r="H15" s="18" t="s">
        <v>18</v>
      </c>
      <c r="I15" s="24" t="str">
        <f>IF(ISBLANK(H15),"",VLOOKUP(H15,[4]Útmutató!$B$9:$C$12,2,FALSE))</f>
        <v>term grade</v>
      </c>
      <c r="J15" s="16" t="s">
        <v>88</v>
      </c>
      <c r="K15" s="24" t="s">
        <v>89</v>
      </c>
      <c r="L15" s="19" t="s">
        <v>455</v>
      </c>
      <c r="M15" s="21"/>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8" customFormat="1" ht="180">
      <c r="A16" s="17" t="s">
        <v>147</v>
      </c>
      <c r="B16" s="15" t="s">
        <v>148</v>
      </c>
      <c r="C16" s="24" t="s">
        <v>283</v>
      </c>
      <c r="D16" s="16" t="s">
        <v>284</v>
      </c>
      <c r="E16" s="24" t="s">
        <v>285</v>
      </c>
      <c r="F16" s="16" t="s">
        <v>286</v>
      </c>
      <c r="G16" s="24" t="s">
        <v>287</v>
      </c>
      <c r="H16" s="18" t="s">
        <v>22</v>
      </c>
      <c r="I16" s="24" t="str">
        <f>IF(ISBLANK(H16),"",VLOOKUP(H16,[7]Útmutató!$B$9:$C$12,2,FALSE))</f>
        <v>term grade</v>
      </c>
      <c r="J16" s="18" t="s">
        <v>22</v>
      </c>
      <c r="K16" s="24" t="str">
        <f>IF(ISBLANK(J16),"",VLOOKUP(J16,[7]Útmutató!$B$9:$C$12,2,FALSE))</f>
        <v>term grade</v>
      </c>
      <c r="L16" s="19" t="s">
        <v>456</v>
      </c>
      <c r="M16" s="21"/>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s="8" customFormat="1" ht="108">
      <c r="A17" s="17" t="s">
        <v>149</v>
      </c>
      <c r="B17" s="15" t="s">
        <v>150</v>
      </c>
      <c r="C17" s="24" t="s">
        <v>288</v>
      </c>
      <c r="D17" s="16" t="s">
        <v>289</v>
      </c>
      <c r="E17" s="24" t="s">
        <v>290</v>
      </c>
      <c r="F17" s="16" t="s">
        <v>291</v>
      </c>
      <c r="G17" s="24" t="s">
        <v>292</v>
      </c>
      <c r="H17" s="18" t="s">
        <v>293</v>
      </c>
      <c r="I17" s="24" t="s">
        <v>90</v>
      </c>
      <c r="J17" s="18" t="s">
        <v>293</v>
      </c>
      <c r="K17" s="24" t="s">
        <v>90</v>
      </c>
      <c r="L17" s="19" t="s">
        <v>457</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s="7" customFormat="1" ht="84">
      <c r="A18" s="17" t="s">
        <v>151</v>
      </c>
      <c r="B18" s="15" t="s">
        <v>152</v>
      </c>
      <c r="C18" s="24" t="s">
        <v>237</v>
      </c>
      <c r="D18" s="16" t="s">
        <v>238</v>
      </c>
      <c r="E18" s="24" t="s">
        <v>239</v>
      </c>
      <c r="F18" s="16" t="s">
        <v>240</v>
      </c>
      <c r="G18" s="24" t="s">
        <v>241</v>
      </c>
      <c r="H18" s="18" t="s">
        <v>12</v>
      </c>
      <c r="I18" s="24" t="str">
        <f>IF(ISBLANK(H18),"",VLOOKUP(H18,[8]Útmutató!$B$9:$C$12,2,FALSE))</f>
        <v>examination</v>
      </c>
      <c r="J18" s="16" t="s">
        <v>242</v>
      </c>
      <c r="K18" s="24" t="s">
        <v>243</v>
      </c>
      <c r="L18" s="19" t="s">
        <v>244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s="8" customFormat="1" ht="108">
      <c r="A19" s="17" t="s">
        <v>153</v>
      </c>
      <c r="B19" s="15" t="s">
        <v>14</v>
      </c>
      <c r="C19" s="24" t="s">
        <v>15</v>
      </c>
      <c r="D19" s="16" t="s">
        <v>16</v>
      </c>
      <c r="E19" s="24" t="s">
        <v>17</v>
      </c>
      <c r="F19" s="16" t="s">
        <v>418</v>
      </c>
      <c r="G19" s="24" t="s">
        <v>419</v>
      </c>
      <c r="H19" s="18" t="s">
        <v>18</v>
      </c>
      <c r="I19" s="24" t="str">
        <f>IF(ISBLANK(H19),"",VLOOKUP(H19,[1]Útmutató!$B$9:$C$12,2,FALSE))</f>
        <v>term grade</v>
      </c>
      <c r="J19" s="16" t="s">
        <v>19</v>
      </c>
      <c r="K19" s="24" t="s">
        <v>20</v>
      </c>
      <c r="L19" s="19" t="s">
        <v>21</v>
      </c>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s="8" customFormat="1" ht="279" customHeight="1">
      <c r="A20" s="17" t="s">
        <v>382</v>
      </c>
      <c r="B20" s="15" t="s">
        <v>155</v>
      </c>
      <c r="C20" s="24" t="s">
        <v>274</v>
      </c>
      <c r="D20" s="16" t="s">
        <v>354</v>
      </c>
      <c r="E20" s="24" t="s">
        <v>355</v>
      </c>
      <c r="F20" s="16" t="s">
        <v>420</v>
      </c>
      <c r="G20" s="24" t="s">
        <v>485</v>
      </c>
      <c r="H20" s="18" t="s">
        <v>18</v>
      </c>
      <c r="I20" s="24" t="str">
        <f>IF(ISBLANK(H20),"",VLOOKUP(H20,[12]Útmutató!$B$9:$C$12,2,FALSE))</f>
        <v>term grade</v>
      </c>
      <c r="J20" s="18" t="s">
        <v>18</v>
      </c>
      <c r="K20" s="24" t="str">
        <f>IF(ISBLANK(J20),"",VLOOKUP(J20,[12]Útmutató!$B$9:$C$12,2,FALSE))</f>
        <v>term grade</v>
      </c>
      <c r="L20" s="19" t="s">
        <v>400</v>
      </c>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s="8" customFormat="1" ht="192">
      <c r="A21" s="17" t="s">
        <v>156</v>
      </c>
      <c r="B21" s="15" t="s">
        <v>157</v>
      </c>
      <c r="C21" s="24" t="s">
        <v>393</v>
      </c>
      <c r="D21" s="16" t="s">
        <v>294</v>
      </c>
      <c r="E21" s="24" t="s">
        <v>295</v>
      </c>
      <c r="F21" s="16" t="s">
        <v>296</v>
      </c>
      <c r="G21" s="24" t="s">
        <v>297</v>
      </c>
      <c r="H21" s="18" t="s">
        <v>18</v>
      </c>
      <c r="I21" s="24" t="s">
        <v>50</v>
      </c>
      <c r="J21" s="18" t="s">
        <v>18</v>
      </c>
      <c r="K21" s="24" t="s">
        <v>50</v>
      </c>
      <c r="L21" s="16" t="s">
        <v>298</v>
      </c>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s="7" customFormat="1" ht="288">
      <c r="A22" s="17" t="s">
        <v>32</v>
      </c>
      <c r="B22" s="15" t="s">
        <v>33</v>
      </c>
      <c r="C22" s="24" t="s">
        <v>34</v>
      </c>
      <c r="D22" s="16" t="s">
        <v>35</v>
      </c>
      <c r="E22" s="24" t="s">
        <v>36</v>
      </c>
      <c r="F22" s="16" t="s">
        <v>422</v>
      </c>
      <c r="G22" s="24" t="s">
        <v>423</v>
      </c>
      <c r="H22" s="18" t="s">
        <v>18</v>
      </c>
      <c r="I22" s="24" t="s">
        <v>50</v>
      </c>
      <c r="J22" s="16" t="s">
        <v>37</v>
      </c>
      <c r="K22" s="24" t="s">
        <v>38</v>
      </c>
      <c r="L22" s="16" t="s">
        <v>458</v>
      </c>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s="7" customFormat="1" ht="144">
      <c r="A23" s="17" t="s">
        <v>72</v>
      </c>
      <c r="B23" s="15" t="s">
        <v>73</v>
      </c>
      <c r="C23" s="24" t="s">
        <v>74</v>
      </c>
      <c r="D23" s="16" t="s">
        <v>75</v>
      </c>
      <c r="E23" s="24" t="s">
        <v>76</v>
      </c>
      <c r="F23" s="16" t="s">
        <v>424</v>
      </c>
      <c r="G23" s="24" t="s">
        <v>425</v>
      </c>
      <c r="H23" s="18" t="s">
        <v>12</v>
      </c>
      <c r="I23" s="24" t="str">
        <f>IF(ISBLANK(H23),"",VLOOKUP(H23,[9]Tantárgyleírás!$B$9:$C$12,2,FALSE))</f>
        <v>examination</v>
      </c>
      <c r="J23" s="16" t="s">
        <v>13</v>
      </c>
      <c r="K23" s="24" t="s">
        <v>77</v>
      </c>
      <c r="L23" s="19" t="s">
        <v>78</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s="8" customFormat="1" ht="132">
      <c r="A24" s="17" t="s">
        <v>158</v>
      </c>
      <c r="B24" s="15" t="s">
        <v>159</v>
      </c>
      <c r="C24" s="24" t="s">
        <v>299</v>
      </c>
      <c r="D24" s="16" t="s">
        <v>300</v>
      </c>
      <c r="E24" s="24" t="s">
        <v>301</v>
      </c>
      <c r="F24" s="16" t="s">
        <v>302</v>
      </c>
      <c r="G24" s="24" t="s">
        <v>303</v>
      </c>
      <c r="H24" s="18" t="s">
        <v>293</v>
      </c>
      <c r="I24" s="24" t="s">
        <v>90</v>
      </c>
      <c r="J24" s="18" t="s">
        <v>293</v>
      </c>
      <c r="K24" s="24" t="s">
        <v>90</v>
      </c>
      <c r="L24" s="19" t="s">
        <v>459</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s="7" customFormat="1" ht="144">
      <c r="A25" s="17" t="s">
        <v>44</v>
      </c>
      <c r="B25" s="15" t="s">
        <v>160</v>
      </c>
      <c r="C25" s="24" t="s">
        <v>45</v>
      </c>
      <c r="D25" s="16" t="s">
        <v>46</v>
      </c>
      <c r="E25" s="24" t="s">
        <v>47</v>
      </c>
      <c r="F25" s="16" t="s">
        <v>426</v>
      </c>
      <c r="G25" s="24" t="s">
        <v>427</v>
      </c>
      <c r="H25" s="18" t="s">
        <v>12</v>
      </c>
      <c r="I25" s="24" t="str">
        <f>IF(ISBLANK(H25),"",VLOOKUP(H25,[4]Útmutató!$B$9:$C$12,2,FALSE))</f>
        <v>examination</v>
      </c>
      <c r="J25" s="16" t="s">
        <v>48</v>
      </c>
      <c r="K25" s="24" t="s">
        <v>49</v>
      </c>
      <c r="L25" s="19" t="s">
        <v>460</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s="9" customFormat="1" ht="144">
      <c r="A26" s="17" t="s">
        <v>161</v>
      </c>
      <c r="B26" s="15" t="s">
        <v>162</v>
      </c>
      <c r="C26" s="24" t="s">
        <v>251</v>
      </c>
      <c r="D26" s="16" t="s">
        <v>245</v>
      </c>
      <c r="E26" s="24" t="s">
        <v>246</v>
      </c>
      <c r="F26" s="16" t="s">
        <v>247</v>
      </c>
      <c r="G26" s="24" t="s">
        <v>248</v>
      </c>
      <c r="H26" s="18" t="s">
        <v>12</v>
      </c>
      <c r="I26" s="24" t="str">
        <f>IF(ISBLANK(H26),"",VLOOKUP(H26,[8]Útmutató!$B$9:$C$12,2,FALSE))</f>
        <v>examination</v>
      </c>
      <c r="J26" s="16" t="s">
        <v>249</v>
      </c>
      <c r="K26" s="24" t="s">
        <v>250</v>
      </c>
      <c r="L26" s="19" t="s">
        <v>244</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8" customFormat="1" ht="120">
      <c r="A27" s="17" t="s">
        <v>163</v>
      </c>
      <c r="B27" s="15" t="s">
        <v>117</v>
      </c>
      <c r="C27" s="24" t="s">
        <v>118</v>
      </c>
      <c r="D27" s="16" t="s">
        <v>252</v>
      </c>
      <c r="E27" s="24" t="s">
        <v>253</v>
      </c>
      <c r="F27" s="16" t="s">
        <v>254</v>
      </c>
      <c r="G27" s="24" t="s">
        <v>255</v>
      </c>
      <c r="H27" s="18" t="s">
        <v>18</v>
      </c>
      <c r="I27" s="24" t="str">
        <f>IF(ISBLANK(H27),"",VLOOKUP(H27,[8]Útmutató!$B$9:$C$12,2,FALSE))</f>
        <v>term grade</v>
      </c>
      <c r="J27" s="16" t="s">
        <v>249</v>
      </c>
      <c r="K27" s="24" t="s">
        <v>250</v>
      </c>
      <c r="L27" s="19" t="s">
        <v>256</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s="8" customFormat="1" ht="240">
      <c r="A28" s="17" t="s">
        <v>164</v>
      </c>
      <c r="B28" s="15" t="s">
        <v>165</v>
      </c>
      <c r="C28" s="24" t="s">
        <v>304</v>
      </c>
      <c r="D28" s="16" t="s">
        <v>305</v>
      </c>
      <c r="E28" s="24" t="s">
        <v>306</v>
      </c>
      <c r="F28" s="16" t="s">
        <v>307</v>
      </c>
      <c r="G28" s="24" t="s">
        <v>308</v>
      </c>
      <c r="H28" s="18" t="s">
        <v>18</v>
      </c>
      <c r="I28" s="24" t="s">
        <v>50</v>
      </c>
      <c r="J28" s="18" t="s">
        <v>18</v>
      </c>
      <c r="K28" s="24" t="s">
        <v>50</v>
      </c>
      <c r="L28" s="16" t="s">
        <v>394</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s="7" customFormat="1" ht="274.5" customHeight="1">
      <c r="A29" s="17" t="s">
        <v>383</v>
      </c>
      <c r="B29" s="15" t="s">
        <v>167</v>
      </c>
      <c r="C29" s="24" t="s">
        <v>275</v>
      </c>
      <c r="D29" s="16" t="s">
        <v>356</v>
      </c>
      <c r="E29" s="24" t="s">
        <v>357</v>
      </c>
      <c r="F29" s="16" t="s">
        <v>420</v>
      </c>
      <c r="G29" s="24" t="s">
        <v>485</v>
      </c>
      <c r="H29" s="18" t="s">
        <v>18</v>
      </c>
      <c r="I29" s="24" t="str">
        <f>IF(ISBLANK(H29),"",VLOOKUP(H29,[12]Útmutató!$B$9:$C$12,2,FALSE))</f>
        <v>term grade</v>
      </c>
      <c r="J29" s="18" t="s">
        <v>18</v>
      </c>
      <c r="K29" s="24" t="str">
        <f>IF(ISBLANK(J29),"",VLOOKUP(J29,[12]Útmutató!$B$9:$C$12,2,FALSE))</f>
        <v>term grade</v>
      </c>
      <c r="L29" s="19" t="s">
        <v>400</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s="7" customFormat="1" ht="120">
      <c r="A30" s="17" t="s">
        <v>104</v>
      </c>
      <c r="B30" s="15" t="s">
        <v>168</v>
      </c>
      <c r="C30" s="24" t="s">
        <v>105</v>
      </c>
      <c r="D30" s="16" t="s">
        <v>106</v>
      </c>
      <c r="E30" s="24" t="s">
        <v>107</v>
      </c>
      <c r="F30" s="16" t="s">
        <v>430</v>
      </c>
      <c r="G30" s="24" t="s">
        <v>431</v>
      </c>
      <c r="H30" s="18" t="s">
        <v>12</v>
      </c>
      <c r="I30" s="24" t="str">
        <f>IF(ISBLANK(H30),"",VLOOKUP(H30,[1]Útmutató!$B$9:$C$12,2,FALSE))</f>
        <v>examination</v>
      </c>
      <c r="J30" s="16" t="s">
        <v>108</v>
      </c>
      <c r="K30" s="24" t="s">
        <v>109</v>
      </c>
      <c r="L30" s="19" t="s">
        <v>132</v>
      </c>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spans="1:256" s="7" customFormat="1" ht="216">
      <c r="A31" s="17" t="s">
        <v>169</v>
      </c>
      <c r="B31" s="15" t="s">
        <v>170</v>
      </c>
      <c r="C31" s="24" t="s">
        <v>309</v>
      </c>
      <c r="D31" s="16" t="s">
        <v>310</v>
      </c>
      <c r="E31" s="24" t="s">
        <v>311</v>
      </c>
      <c r="F31" s="16" t="s">
        <v>312</v>
      </c>
      <c r="G31" s="24" t="s">
        <v>313</v>
      </c>
      <c r="H31" s="18" t="s">
        <v>12</v>
      </c>
      <c r="I31" s="24" t="s">
        <v>391</v>
      </c>
      <c r="J31" s="16" t="s">
        <v>390</v>
      </c>
      <c r="K31" s="24" t="s">
        <v>392</v>
      </c>
      <c r="L31" s="16" t="s">
        <v>314</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s="7" customFormat="1" ht="144">
      <c r="A32" s="17" t="s">
        <v>171</v>
      </c>
      <c r="B32" s="15" t="s">
        <v>172</v>
      </c>
      <c r="C32" s="24" t="s">
        <v>315</v>
      </c>
      <c r="D32" s="16" t="s">
        <v>316</v>
      </c>
      <c r="E32" s="24" t="s">
        <v>317</v>
      </c>
      <c r="F32" s="16" t="s">
        <v>318</v>
      </c>
      <c r="G32" s="24" t="s">
        <v>319</v>
      </c>
      <c r="H32" s="18" t="s">
        <v>18</v>
      </c>
      <c r="I32" s="24" t="s">
        <v>50</v>
      </c>
      <c r="J32" s="18" t="s">
        <v>18</v>
      </c>
      <c r="K32" s="24" t="s">
        <v>50</v>
      </c>
      <c r="L32" s="16" t="s">
        <v>461</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row>
    <row r="33" spans="1:256" s="7" customFormat="1" ht="228">
      <c r="A33" s="17" t="s">
        <v>173</v>
      </c>
      <c r="B33" s="15" t="s">
        <v>174</v>
      </c>
      <c r="C33" s="24" t="s">
        <v>365</v>
      </c>
      <c r="D33" s="16" t="s">
        <v>366</v>
      </c>
      <c r="E33" s="24" t="s">
        <v>367</v>
      </c>
      <c r="F33" s="16" t="s">
        <v>368</v>
      </c>
      <c r="G33" s="24" t="s">
        <v>369</v>
      </c>
      <c r="H33" s="18" t="s">
        <v>18</v>
      </c>
      <c r="I33" s="24" t="s">
        <v>50</v>
      </c>
      <c r="J33" s="18" t="s">
        <v>18</v>
      </c>
      <c r="K33" s="24" t="s">
        <v>50</v>
      </c>
      <c r="L33" s="16" t="s">
        <v>370</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256" s="7" customFormat="1" ht="264">
      <c r="A34" s="17" t="s">
        <v>175</v>
      </c>
      <c r="B34" s="15" t="s">
        <v>79</v>
      </c>
      <c r="C34" s="24" t="s">
        <v>127</v>
      </c>
      <c r="D34" s="16" t="s">
        <v>80</v>
      </c>
      <c r="E34" s="24" t="s">
        <v>81</v>
      </c>
      <c r="F34" s="16" t="s">
        <v>432</v>
      </c>
      <c r="G34" s="24" t="s">
        <v>433</v>
      </c>
      <c r="H34" s="18" t="s">
        <v>18</v>
      </c>
      <c r="I34" s="24" t="str">
        <f>IF(ISBLANK(H34),"",VLOOKUP(H34,[10]Útmutató!$B$9:$C$12,2,FALSE))</f>
        <v>term grade</v>
      </c>
      <c r="J34" s="16" t="s">
        <v>70</v>
      </c>
      <c r="K34" s="24" t="s">
        <v>71</v>
      </c>
      <c r="L34" s="19" t="s">
        <v>82</v>
      </c>
      <c r="M34" s="23"/>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row>
    <row r="35" spans="1:256" s="7" customFormat="1" ht="282" customHeight="1">
      <c r="A35" s="17" t="s">
        <v>176</v>
      </c>
      <c r="B35" s="15" t="s">
        <v>402</v>
      </c>
      <c r="C35" s="24" t="s">
        <v>403</v>
      </c>
      <c r="D35" s="16" t="s">
        <v>321</v>
      </c>
      <c r="E35" s="24" t="s">
        <v>486</v>
      </c>
      <c r="F35" s="16" t="s">
        <v>420</v>
      </c>
      <c r="G35" s="24" t="s">
        <v>487</v>
      </c>
      <c r="H35" s="18" t="s">
        <v>18</v>
      </c>
      <c r="I35" s="24" t="str">
        <f>IF(ISBLANK(H35),"",VLOOKUP(H35,[12]Útmutató!$B$9:$C$12,2,FALSE))</f>
        <v>term grade</v>
      </c>
      <c r="J35" s="18" t="s">
        <v>18</v>
      </c>
      <c r="K35" s="24" t="str">
        <f>IF(ISBLANK(J35),"",VLOOKUP(J35,[12]Útmutató!$B$9:$C$12,2,FALSE))</f>
        <v>term grade</v>
      </c>
      <c r="L35" s="19" t="s">
        <v>400</v>
      </c>
      <c r="M35" s="23"/>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s="7" customFormat="1" ht="120">
      <c r="A36" s="17" t="s">
        <v>39</v>
      </c>
      <c r="B36" s="15" t="s">
        <v>40</v>
      </c>
      <c r="C36" s="24" t="s">
        <v>41</v>
      </c>
      <c r="D36" s="16" t="s">
        <v>42</v>
      </c>
      <c r="E36" s="24" t="s">
        <v>43</v>
      </c>
      <c r="F36" s="19" t="s">
        <v>435</v>
      </c>
      <c r="G36" s="26" t="s">
        <v>436</v>
      </c>
      <c r="H36" s="18" t="s">
        <v>18</v>
      </c>
      <c r="I36" s="24" t="str">
        <f>IF(ISBLANK(H36),"",VLOOKUP(H36,[4]Útmutató!$B$9:$C$12,2,FALSE))</f>
        <v>term grade</v>
      </c>
      <c r="J36" s="16" t="s">
        <v>131</v>
      </c>
      <c r="K36" s="24" t="s">
        <v>130</v>
      </c>
      <c r="L36" s="19" t="s">
        <v>462</v>
      </c>
      <c r="M36" s="23"/>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s="7" customFormat="1" ht="285" customHeight="1">
      <c r="A37" s="17" t="s">
        <v>384</v>
      </c>
      <c r="B37" s="15" t="s">
        <v>179</v>
      </c>
      <c r="C37" s="24" t="s">
        <v>277</v>
      </c>
      <c r="D37" s="16" t="s">
        <v>358</v>
      </c>
      <c r="E37" s="24" t="s">
        <v>359</v>
      </c>
      <c r="F37" s="19" t="s">
        <v>463</v>
      </c>
      <c r="G37" s="26" t="s">
        <v>485</v>
      </c>
      <c r="H37" s="18" t="s">
        <v>18</v>
      </c>
      <c r="I37" s="24" t="str">
        <f>IF(ISBLANK(H37),"",VLOOKUP(H37,[12]Útmutató!$B$9:$C$12,2,FALSE))</f>
        <v>term grade</v>
      </c>
      <c r="J37" s="18" t="s">
        <v>18</v>
      </c>
      <c r="K37" s="24" t="str">
        <f>IF(ISBLANK(J37),"",VLOOKUP(J37,[12]Útmutató!$B$9:$C$12,2,FALSE))</f>
        <v>term grade</v>
      </c>
      <c r="L37" s="19" t="s">
        <v>400</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s="8" customFormat="1" ht="192">
      <c r="A38" s="17" t="s">
        <v>180</v>
      </c>
      <c r="B38" s="15" t="s">
        <v>181</v>
      </c>
      <c r="C38" s="24" t="s">
        <v>322</v>
      </c>
      <c r="D38" s="16" t="s">
        <v>323</v>
      </c>
      <c r="E38" s="24" t="s">
        <v>324</v>
      </c>
      <c r="F38" s="16" t="s">
        <v>325</v>
      </c>
      <c r="G38" s="24" t="s">
        <v>326</v>
      </c>
      <c r="H38" s="18" t="s">
        <v>18</v>
      </c>
      <c r="I38" s="24" t="s">
        <v>50</v>
      </c>
      <c r="J38" s="18" t="s">
        <v>18</v>
      </c>
      <c r="K38" s="24" t="s">
        <v>50</v>
      </c>
      <c r="L38" s="16" t="s">
        <v>327</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row>
    <row r="39" spans="1:256" s="8" customFormat="1" ht="156">
      <c r="A39" s="17" t="s">
        <v>182</v>
      </c>
      <c r="B39" s="15" t="s">
        <v>183</v>
      </c>
      <c r="C39" s="25" t="s">
        <v>372</v>
      </c>
      <c r="D39" s="16" t="s">
        <v>371</v>
      </c>
      <c r="E39" s="25" t="s">
        <v>488</v>
      </c>
      <c r="F39" s="16" t="s">
        <v>373</v>
      </c>
      <c r="G39" s="25" t="s">
        <v>489</v>
      </c>
      <c r="H39" s="18" t="s">
        <v>18</v>
      </c>
      <c r="I39" s="24" t="s">
        <v>50</v>
      </c>
      <c r="J39" s="18" t="s">
        <v>18</v>
      </c>
      <c r="K39" s="24" t="s">
        <v>50</v>
      </c>
      <c r="L39" s="19" t="s">
        <v>464</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row>
    <row r="40" spans="1:256" s="27" customFormat="1" ht="156">
      <c r="A40" s="17" t="s">
        <v>184</v>
      </c>
      <c r="B40" s="15" t="s">
        <v>185</v>
      </c>
      <c r="C40" s="24" t="s">
        <v>328</v>
      </c>
      <c r="D40" s="16" t="s">
        <v>329</v>
      </c>
      <c r="E40" s="24" t="s">
        <v>330</v>
      </c>
      <c r="F40" s="16" t="s">
        <v>331</v>
      </c>
      <c r="G40" s="24" t="s">
        <v>332</v>
      </c>
      <c r="H40" s="18" t="s">
        <v>333</v>
      </c>
      <c r="I40" s="24" t="s">
        <v>334</v>
      </c>
      <c r="J40" s="18"/>
      <c r="K40" s="24"/>
      <c r="L40" s="19" t="s">
        <v>465</v>
      </c>
    </row>
    <row r="41" spans="1:256" s="7" customFormat="1" ht="168">
      <c r="A41" s="17" t="s">
        <v>186</v>
      </c>
      <c r="B41" s="15" t="s">
        <v>187</v>
      </c>
      <c r="C41" s="24" t="s">
        <v>335</v>
      </c>
      <c r="D41" s="16" t="s">
        <v>336</v>
      </c>
      <c r="E41" s="24" t="s">
        <v>337</v>
      </c>
      <c r="F41" s="16" t="s">
        <v>338</v>
      </c>
      <c r="G41" s="24" t="s">
        <v>339</v>
      </c>
      <c r="H41" s="18" t="s">
        <v>18</v>
      </c>
      <c r="I41" s="24" t="s">
        <v>50</v>
      </c>
      <c r="J41" s="18" t="s">
        <v>18</v>
      </c>
      <c r="K41" s="24" t="s">
        <v>50</v>
      </c>
      <c r="L41" s="16" t="s">
        <v>466</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row>
    <row r="42" spans="1:256" s="7" customFormat="1" ht="120">
      <c r="A42" s="17" t="s">
        <v>188</v>
      </c>
      <c r="B42" s="15" t="s">
        <v>189</v>
      </c>
      <c r="C42" s="24" t="s">
        <v>257</v>
      </c>
      <c r="D42" s="16" t="s">
        <v>258</v>
      </c>
      <c r="E42" s="24" t="s">
        <v>259</v>
      </c>
      <c r="F42" s="16" t="s">
        <v>260</v>
      </c>
      <c r="G42" s="24" t="s">
        <v>261</v>
      </c>
      <c r="H42" s="18" t="s">
        <v>12</v>
      </c>
      <c r="I42" s="24" t="str">
        <f>IF(ISBLANK(H42),"",VLOOKUP(H42,[11]Útmutató!$B$9:$C$12,2,FALSE))</f>
        <v>examination</v>
      </c>
      <c r="J42" s="16" t="s">
        <v>262</v>
      </c>
      <c r="K42" s="24" t="s">
        <v>218</v>
      </c>
      <c r="L42" s="19" t="s">
        <v>263</v>
      </c>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3" spans="1:256" s="8" customFormat="1" ht="156">
      <c r="A43" s="17" t="s">
        <v>190</v>
      </c>
      <c r="B43" s="15" t="s">
        <v>96</v>
      </c>
      <c r="C43" s="24" t="s">
        <v>128</v>
      </c>
      <c r="D43" s="16" t="s">
        <v>340</v>
      </c>
      <c r="E43" s="24" t="s">
        <v>490</v>
      </c>
      <c r="F43" s="16" t="s">
        <v>420</v>
      </c>
      <c r="G43" s="24" t="s">
        <v>491</v>
      </c>
      <c r="H43" s="18" t="s">
        <v>18</v>
      </c>
      <c r="I43" s="24" t="str">
        <f>IF(ISBLANK(H43),"",VLOOKUP(H43,[12]Útmutató!$B$9:$C$12,2,FALSE))</f>
        <v>term grade</v>
      </c>
      <c r="J43" s="18" t="s">
        <v>18</v>
      </c>
      <c r="K43" s="24" t="str">
        <f>IF(ISBLANK(J43),"",VLOOKUP(J43,[12]Útmutató!$B$9:$C$12,2,FALSE))</f>
        <v>term grade</v>
      </c>
      <c r="L43" s="19" t="s">
        <v>400</v>
      </c>
      <c r="M43" s="21"/>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row>
    <row r="44" spans="1:256" s="7" customFormat="1" ht="228">
      <c r="A44" s="17" t="s">
        <v>191</v>
      </c>
      <c r="B44" s="15" t="s">
        <v>97</v>
      </c>
      <c r="C44" s="24" t="s">
        <v>98</v>
      </c>
      <c r="D44" s="16" t="s">
        <v>99</v>
      </c>
      <c r="E44" s="24" t="s">
        <v>100</v>
      </c>
      <c r="F44" s="16" t="s">
        <v>467</v>
      </c>
      <c r="G44" s="24" t="s">
        <v>439</v>
      </c>
      <c r="H44" s="18" t="s">
        <v>18</v>
      </c>
      <c r="I44" s="24" t="str">
        <f>IF(ISBLANK(H44),"",VLOOKUP(H44,[9]Tantárgyleírás!$B$9:$C$12,2,FALSE))</f>
        <v>term grade</v>
      </c>
      <c r="J44" s="16" t="s">
        <v>101</v>
      </c>
      <c r="K44" s="24" t="s">
        <v>102</v>
      </c>
      <c r="L44" s="19" t="s">
        <v>103</v>
      </c>
      <c r="M44" s="21"/>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row>
    <row r="45" spans="1:256" s="8" customFormat="1" ht="120">
      <c r="A45" s="17" t="s">
        <v>192</v>
      </c>
      <c r="B45" s="15" t="s">
        <v>193</v>
      </c>
      <c r="C45" s="24" t="s">
        <v>375</v>
      </c>
      <c r="D45" s="16" t="s">
        <v>374</v>
      </c>
      <c r="E45" s="24" t="s">
        <v>492</v>
      </c>
      <c r="F45" s="16" t="s">
        <v>376</v>
      </c>
      <c r="G45" s="26" t="s">
        <v>493</v>
      </c>
      <c r="H45" s="18" t="s">
        <v>18</v>
      </c>
      <c r="I45" s="24" t="str">
        <f>IF(ISBLANK(H45),"",VLOOKUP(H45,[12]Útmutató!$B$9:$C$12,2,FALSE))</f>
        <v>term grade</v>
      </c>
      <c r="J45" s="18" t="s">
        <v>18</v>
      </c>
      <c r="K45" s="24" t="str">
        <f>IF(ISBLANK(J45),"",VLOOKUP(J45,[12]Útmutató!$B$9:$C$12,2,FALSE))</f>
        <v>term grade</v>
      </c>
      <c r="L45" s="19" t="s">
        <v>468</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spans="1:256" s="7" customFormat="1" ht="277.5" customHeight="1">
      <c r="A46" s="17" t="s">
        <v>385</v>
      </c>
      <c r="B46" s="15" t="s">
        <v>195</v>
      </c>
      <c r="C46" s="24" t="s">
        <v>279</v>
      </c>
      <c r="D46" s="16" t="s">
        <v>360</v>
      </c>
      <c r="E46" s="24" t="s">
        <v>361</v>
      </c>
      <c r="F46" s="16" t="s">
        <v>469</v>
      </c>
      <c r="G46" s="24" t="s">
        <v>485</v>
      </c>
      <c r="H46" s="18" t="s">
        <v>18</v>
      </c>
      <c r="I46" s="24" t="str">
        <f>IF(ISBLANK(H46),"",VLOOKUP(H46,[12]Útmutató!$B$9:$C$12,2,FALSE))</f>
        <v>term grade</v>
      </c>
      <c r="J46" s="18" t="s">
        <v>18</v>
      </c>
      <c r="K46" s="24" t="str">
        <f>IF(ISBLANK(J46),"",VLOOKUP(J46,[12]Útmutató!$B$9:$C$12,2,FALSE))</f>
        <v>term grade</v>
      </c>
      <c r="L46" s="19" t="s">
        <v>400</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56" s="7" customFormat="1" ht="96">
      <c r="A47" s="17" t="s">
        <v>51</v>
      </c>
      <c r="B47" s="15" t="s">
        <v>52</v>
      </c>
      <c r="C47" s="24" t="s">
        <v>53</v>
      </c>
      <c r="D47" s="16" t="s">
        <v>54</v>
      </c>
      <c r="E47" s="24" t="s">
        <v>55</v>
      </c>
      <c r="F47" s="16" t="s">
        <v>441</v>
      </c>
      <c r="G47" s="24" t="s">
        <v>442</v>
      </c>
      <c r="H47" s="18" t="s">
        <v>12</v>
      </c>
      <c r="I47" s="24" t="str">
        <f>IF(ISBLANK(H47),"",VLOOKUP(H47,[4]Útmutató!$B$9:$C$12,2,FALSE))</f>
        <v>examination</v>
      </c>
      <c r="J47" s="16" t="s">
        <v>56</v>
      </c>
      <c r="K47" s="24" t="s">
        <v>57</v>
      </c>
      <c r="L47" s="19" t="s">
        <v>470</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row>
    <row r="48" spans="1:256" s="12" customFormat="1" ht="132">
      <c r="A48" s="17" t="s">
        <v>196</v>
      </c>
      <c r="B48" s="15" t="s">
        <v>197</v>
      </c>
      <c r="C48" s="24" t="s">
        <v>341</v>
      </c>
      <c r="D48" s="16" t="s">
        <v>58</v>
      </c>
      <c r="E48" s="24" t="s">
        <v>59</v>
      </c>
      <c r="F48" s="16" t="s">
        <v>443</v>
      </c>
      <c r="G48" s="24" t="s">
        <v>444</v>
      </c>
      <c r="H48" s="18" t="s">
        <v>18</v>
      </c>
      <c r="I48" s="24" t="str">
        <f>IF(ISBLANK(H48),"",VLOOKUP(H48,[13]Útmutató!$B$9:$C$12,2,FALSE))</f>
        <v>term grade</v>
      </c>
      <c r="J48" s="16" t="s">
        <v>60</v>
      </c>
      <c r="K48" s="24" t="s">
        <v>61</v>
      </c>
      <c r="L48" s="19" t="s">
        <v>62</v>
      </c>
    </row>
    <row r="49" spans="1:12" s="12" customFormat="1" ht="168">
      <c r="A49" s="17" t="s">
        <v>198</v>
      </c>
      <c r="B49" s="15" t="s">
        <v>199</v>
      </c>
      <c r="C49" s="24" t="s">
        <v>342</v>
      </c>
      <c r="D49" s="16" t="s">
        <v>343</v>
      </c>
      <c r="E49" s="24" t="s">
        <v>344</v>
      </c>
      <c r="F49" s="16" t="s">
        <v>345</v>
      </c>
      <c r="G49" s="24" t="s">
        <v>346</v>
      </c>
      <c r="H49" s="18" t="s">
        <v>293</v>
      </c>
      <c r="I49" s="24" t="s">
        <v>90</v>
      </c>
      <c r="J49" s="18" t="s">
        <v>293</v>
      </c>
      <c r="K49" s="24" t="s">
        <v>90</v>
      </c>
      <c r="L49" s="19" t="s">
        <v>471</v>
      </c>
    </row>
    <row r="50" spans="1:12" s="12" customFormat="1" ht="204">
      <c r="A50" s="17" t="s">
        <v>200</v>
      </c>
      <c r="B50" s="15" t="s">
        <v>201</v>
      </c>
      <c r="C50" s="24" t="s">
        <v>91</v>
      </c>
      <c r="D50" s="16" t="s">
        <v>92</v>
      </c>
      <c r="E50" s="24" t="s">
        <v>93</v>
      </c>
      <c r="F50" s="16" t="s">
        <v>445</v>
      </c>
      <c r="G50" s="24" t="s">
        <v>446</v>
      </c>
      <c r="H50" s="18" t="s">
        <v>12</v>
      </c>
      <c r="I50" s="24" t="s">
        <v>90</v>
      </c>
      <c r="J50" s="16" t="s">
        <v>69</v>
      </c>
      <c r="K50" s="24" t="s">
        <v>94</v>
      </c>
      <c r="L50" s="19" t="s">
        <v>95</v>
      </c>
    </row>
    <row r="51" spans="1:12" s="12" customFormat="1" ht="192">
      <c r="A51" s="17" t="s">
        <v>119</v>
      </c>
      <c r="B51" s="15" t="s">
        <v>120</v>
      </c>
      <c r="C51" s="24" t="s">
        <v>121</v>
      </c>
      <c r="D51" s="16" t="s">
        <v>122</v>
      </c>
      <c r="E51" s="24" t="s">
        <v>123</v>
      </c>
      <c r="F51" s="16" t="s">
        <v>447</v>
      </c>
      <c r="G51" s="24" t="s">
        <v>448</v>
      </c>
      <c r="H51" s="18" t="s">
        <v>18</v>
      </c>
      <c r="I51" s="24" t="str">
        <f>IF(ISBLANK(H51),"",VLOOKUP(H51,[1]Útmutató!$B$9:$C$12,2,FALSE))</f>
        <v>term grade</v>
      </c>
      <c r="J51" s="16" t="s">
        <v>124</v>
      </c>
      <c r="K51" s="24" t="s">
        <v>125</v>
      </c>
      <c r="L51" s="19" t="s">
        <v>126</v>
      </c>
    </row>
    <row r="52" spans="1:12" s="12" customFormat="1" ht="204">
      <c r="A52" s="17" t="s">
        <v>202</v>
      </c>
      <c r="B52" s="15" t="s">
        <v>203</v>
      </c>
      <c r="C52" s="24" t="s">
        <v>264</v>
      </c>
      <c r="D52" s="16" t="s">
        <v>265</v>
      </c>
      <c r="E52" s="24" t="s">
        <v>266</v>
      </c>
      <c r="F52" s="16" t="s">
        <v>267</v>
      </c>
      <c r="G52" s="24" t="s">
        <v>268</v>
      </c>
      <c r="H52" s="18" t="s">
        <v>18</v>
      </c>
      <c r="I52" s="24" t="s">
        <v>50</v>
      </c>
      <c r="J52" s="18" t="s">
        <v>18</v>
      </c>
      <c r="K52" s="24" t="s">
        <v>50</v>
      </c>
      <c r="L52" s="19" t="s">
        <v>269</v>
      </c>
    </row>
    <row r="53" spans="1:12" s="12" customFormat="1" ht="286.5" customHeight="1">
      <c r="A53" s="17" t="s">
        <v>204</v>
      </c>
      <c r="B53" s="15" t="s">
        <v>205</v>
      </c>
      <c r="C53" s="24" t="s">
        <v>347</v>
      </c>
      <c r="D53" s="16" t="s">
        <v>348</v>
      </c>
      <c r="E53" s="24" t="s">
        <v>494</v>
      </c>
      <c r="F53" s="16" t="s">
        <v>472</v>
      </c>
      <c r="G53" s="24" t="s">
        <v>491</v>
      </c>
      <c r="H53" s="18" t="s">
        <v>18</v>
      </c>
      <c r="I53" s="24" t="str">
        <f>IF(ISBLANK(H53),"",VLOOKUP(H53,[12]Útmutató!$B$9:$C$12,2,FALSE))</f>
        <v>term grade</v>
      </c>
      <c r="J53" s="18" t="s">
        <v>18</v>
      </c>
      <c r="K53" s="24" t="str">
        <f>IF(ISBLANK(J53),"",VLOOKUP(J53,[12]Útmutató!$B$9:$C$12,2,FALSE))</f>
        <v>term grade</v>
      </c>
      <c r="L53" s="19" t="s">
        <v>400</v>
      </c>
    </row>
    <row r="54" spans="1:12" s="12" customFormat="1" ht="156">
      <c r="A54" s="17" t="s">
        <v>386</v>
      </c>
      <c r="B54" s="15" t="s">
        <v>380</v>
      </c>
      <c r="C54" s="24" t="s">
        <v>404</v>
      </c>
      <c r="D54" s="16" t="s">
        <v>349</v>
      </c>
      <c r="E54" s="24"/>
      <c r="F54" s="16" t="s">
        <v>473</v>
      </c>
      <c r="G54" s="24"/>
      <c r="H54" s="18" t="s">
        <v>18</v>
      </c>
      <c r="I54" s="24" t="str">
        <f>IF(ISBLANK(H54),"",VLOOKUP(H54,[7]Útmutató!$B$9:$C$12,2,FALSE))</f>
        <v>term grade</v>
      </c>
      <c r="J54" s="18" t="s">
        <v>18</v>
      </c>
      <c r="K54" s="24" t="str">
        <f>IF(ISBLANK(J54),"",VLOOKUP(J54,[7]Útmutató!$B$9:$C$12,2,FALSE))</f>
        <v>term grade</v>
      </c>
      <c r="L54" s="19" t="s">
        <v>272</v>
      </c>
    </row>
    <row r="55" spans="1:12" s="12" customFormat="1" ht="285" customHeight="1">
      <c r="A55" s="17" t="s">
        <v>387</v>
      </c>
      <c r="B55" s="15" t="s">
        <v>208</v>
      </c>
      <c r="C55" s="24" t="s">
        <v>281</v>
      </c>
      <c r="D55" s="16" t="s">
        <v>362</v>
      </c>
      <c r="E55" s="24" t="s">
        <v>363</v>
      </c>
      <c r="F55" s="16" t="s">
        <v>474</v>
      </c>
      <c r="G55" s="24" t="s">
        <v>485</v>
      </c>
      <c r="H55" s="18" t="s">
        <v>12</v>
      </c>
      <c r="I55" s="24" t="str">
        <f>IF(ISBLANK(H55),"",VLOOKUP(H55,[12]Útmutató!$B$9:$C$12,2,FALSE))</f>
        <v>examination</v>
      </c>
      <c r="J55" s="18" t="s">
        <v>12</v>
      </c>
      <c r="K55" s="24" t="str">
        <f>IF(ISBLANK(J55),"",VLOOKUP(J55,[12]Útmutató!$B$9:$C$12,2,FALSE))</f>
        <v>examination</v>
      </c>
      <c r="L55" s="19" t="s">
        <v>400</v>
      </c>
    </row>
    <row r="56" spans="1:12" s="12" customFormat="1" ht="249.75" customHeight="1">
      <c r="A56" s="10"/>
      <c r="B56" s="10"/>
      <c r="C56" s="11"/>
      <c r="D56" s="10"/>
      <c r="E56" s="10"/>
      <c r="F56" s="10"/>
      <c r="G56" s="10"/>
      <c r="H56" s="10"/>
      <c r="I56" s="10"/>
      <c r="J56" s="10"/>
      <c r="K56" s="10"/>
      <c r="L56" s="10"/>
    </row>
    <row r="57" spans="1:12" s="12" customFormat="1" ht="15">
      <c r="A57" s="10"/>
      <c r="B57" s="10"/>
      <c r="C57" s="10"/>
      <c r="D57" s="10"/>
      <c r="E57" s="10"/>
      <c r="F57" s="10"/>
      <c r="G57" s="10"/>
      <c r="H57" s="10"/>
      <c r="I57" s="10"/>
      <c r="J57" s="10"/>
      <c r="K57" s="10"/>
      <c r="L57" s="10"/>
    </row>
    <row r="58" spans="1:12" s="12" customFormat="1" ht="15">
      <c r="A58" s="10"/>
      <c r="B58" s="10"/>
      <c r="C58" s="10"/>
      <c r="D58" s="10"/>
      <c r="E58" s="10"/>
      <c r="F58" s="10"/>
      <c r="G58" s="10"/>
      <c r="H58" s="10"/>
      <c r="I58" s="10"/>
      <c r="J58" s="10"/>
      <c r="K58" s="10"/>
      <c r="L58" s="10"/>
    </row>
    <row r="59" spans="1:12" s="12" customFormat="1" ht="15">
      <c r="A59" s="13"/>
      <c r="B59" s="13"/>
      <c r="C59" s="13"/>
      <c r="D59" s="13"/>
      <c r="E59" s="13"/>
      <c r="F59" s="13"/>
      <c r="G59" s="13"/>
      <c r="H59" s="13"/>
      <c r="I59" s="13"/>
      <c r="J59" s="13"/>
      <c r="K59" s="13"/>
      <c r="L59" s="13"/>
    </row>
    <row r="60" spans="1:12" s="12" customFormat="1" ht="15">
      <c r="A60" s="13"/>
      <c r="B60" s="13"/>
      <c r="C60" s="13"/>
      <c r="D60" s="13"/>
      <c r="E60" s="13"/>
      <c r="F60" s="13"/>
      <c r="G60" s="13"/>
      <c r="H60" s="13"/>
      <c r="I60" s="13"/>
      <c r="J60" s="13"/>
      <c r="K60" s="13"/>
      <c r="L60" s="13"/>
    </row>
    <row r="61" spans="1:12" s="12" customFormat="1" ht="15">
      <c r="A61" s="13"/>
      <c r="B61" s="13"/>
      <c r="C61" s="13"/>
      <c r="D61" s="13"/>
      <c r="E61" s="13"/>
      <c r="F61" s="13"/>
      <c r="G61" s="13"/>
      <c r="H61" s="13"/>
      <c r="I61" s="13"/>
      <c r="J61" s="13"/>
      <c r="K61" s="13"/>
      <c r="L61" s="13"/>
    </row>
    <row r="62" spans="1:12" s="12" customFormat="1" ht="15">
      <c r="A62" s="13"/>
      <c r="B62" s="13"/>
      <c r="C62" s="13"/>
      <c r="D62" s="13"/>
      <c r="E62" s="13"/>
      <c r="F62" s="13"/>
      <c r="G62" s="13"/>
      <c r="H62" s="13"/>
      <c r="I62" s="13"/>
      <c r="J62" s="13"/>
      <c r="K62" s="13"/>
      <c r="L62" s="13"/>
    </row>
    <row r="63" spans="1:12" s="12" customFormat="1" ht="15">
      <c r="A63" s="13"/>
      <c r="B63" s="13"/>
      <c r="C63" s="13"/>
      <c r="D63" s="13"/>
      <c r="E63" s="13"/>
      <c r="F63" s="13"/>
      <c r="G63" s="13"/>
      <c r="H63" s="13"/>
      <c r="I63" s="13"/>
      <c r="J63" s="13"/>
      <c r="K63" s="13"/>
      <c r="L63" s="13"/>
    </row>
    <row r="64" spans="1:12" s="12" customFormat="1" ht="15">
      <c r="A64" s="13"/>
      <c r="B64" s="13"/>
      <c r="C64" s="13"/>
      <c r="D64" s="13"/>
      <c r="E64" s="13"/>
      <c r="F64" s="13"/>
      <c r="G64" s="13"/>
      <c r="H64" s="13"/>
      <c r="I64" s="13"/>
      <c r="J64" s="13"/>
      <c r="K64" s="13"/>
      <c r="L64" s="13"/>
    </row>
    <row r="65" spans="1:12" s="12" customFormat="1" ht="15">
      <c r="A65" s="13"/>
      <c r="B65" s="13"/>
      <c r="C65" s="13"/>
      <c r="D65" s="13"/>
      <c r="E65" s="13"/>
      <c r="F65" s="13"/>
      <c r="G65" s="13"/>
      <c r="H65" s="13"/>
      <c r="I65" s="13"/>
      <c r="J65" s="13"/>
      <c r="K65" s="13"/>
      <c r="L65" s="13"/>
    </row>
    <row r="66" spans="1:12" s="12" customFormat="1" ht="15">
      <c r="A66" s="13"/>
      <c r="B66" s="13"/>
      <c r="C66" s="13"/>
      <c r="D66" s="13"/>
      <c r="E66" s="13"/>
      <c r="F66" s="13"/>
      <c r="G66" s="13"/>
      <c r="H66" s="13"/>
      <c r="I66" s="13"/>
      <c r="J66" s="13"/>
      <c r="K66" s="13"/>
      <c r="L66" s="13"/>
    </row>
    <row r="67" spans="1:12" s="12" customFormat="1" ht="15">
      <c r="A67" s="13"/>
      <c r="B67" s="13"/>
      <c r="C67" s="13"/>
      <c r="D67" s="13"/>
      <c r="E67" s="13"/>
      <c r="F67" s="13"/>
      <c r="G67" s="13"/>
      <c r="H67" s="13"/>
      <c r="I67" s="13"/>
      <c r="J67" s="13"/>
      <c r="K67" s="13"/>
      <c r="L67" s="13"/>
    </row>
    <row r="68" spans="1:12" s="12" customFormat="1" ht="15">
      <c r="A68" s="13"/>
      <c r="B68" s="13"/>
      <c r="C68" s="13"/>
      <c r="D68" s="13"/>
      <c r="E68" s="13"/>
      <c r="F68" s="13"/>
      <c r="G68" s="13"/>
      <c r="H68" s="13"/>
      <c r="I68" s="13"/>
      <c r="J68" s="13"/>
      <c r="K68" s="13"/>
      <c r="L68" s="13"/>
    </row>
    <row r="69" spans="1:12" s="12" customFormat="1" ht="15">
      <c r="A69" s="13"/>
      <c r="B69" s="13"/>
      <c r="C69" s="13"/>
      <c r="D69" s="13"/>
      <c r="E69" s="13"/>
      <c r="F69" s="13"/>
      <c r="G69" s="13"/>
      <c r="H69" s="13"/>
      <c r="I69" s="13"/>
      <c r="J69" s="13"/>
      <c r="K69" s="13"/>
      <c r="L69" s="13"/>
    </row>
    <row r="70" spans="1:12" s="12" customFormat="1" ht="15">
      <c r="A70" s="13"/>
      <c r="B70" s="13"/>
      <c r="C70" s="13"/>
      <c r="D70" s="13"/>
      <c r="E70" s="13"/>
      <c r="F70" s="13"/>
      <c r="G70" s="13"/>
      <c r="H70" s="13"/>
      <c r="I70" s="13"/>
      <c r="J70" s="13"/>
      <c r="K70" s="13"/>
      <c r="L70" s="13"/>
    </row>
    <row r="71" spans="1:12" s="12" customFormat="1" ht="15">
      <c r="A71" s="13"/>
      <c r="B71" s="13"/>
      <c r="C71" s="13"/>
      <c r="D71" s="13"/>
      <c r="E71" s="13"/>
      <c r="F71" s="13"/>
      <c r="G71" s="13"/>
      <c r="H71" s="13"/>
      <c r="I71" s="13"/>
      <c r="J71" s="13"/>
      <c r="K71" s="13"/>
      <c r="L71" s="13"/>
    </row>
    <row r="72" spans="1:12" ht="15">
      <c r="A72" s="14"/>
      <c r="B72" s="14"/>
      <c r="C72" s="14"/>
      <c r="D72" s="14"/>
      <c r="E72" s="14"/>
      <c r="F72" s="14"/>
      <c r="G72" s="14"/>
      <c r="H72" s="14"/>
      <c r="I72" s="14"/>
      <c r="J72" s="14"/>
      <c r="K72" s="14"/>
      <c r="L72" s="14"/>
    </row>
    <row r="73" spans="1:12" ht="15">
      <c r="A73" s="14"/>
      <c r="B73" s="14"/>
      <c r="C73" s="14"/>
      <c r="D73" s="14"/>
      <c r="E73" s="14"/>
      <c r="F73" s="14"/>
      <c r="G73" s="14"/>
      <c r="H73" s="14"/>
      <c r="I73" s="14"/>
      <c r="J73" s="14"/>
      <c r="K73" s="14"/>
      <c r="L73" s="14"/>
    </row>
    <row r="74" spans="1:12" ht="15">
      <c r="A74" s="14"/>
      <c r="B74" s="14"/>
      <c r="C74" s="14"/>
      <c r="D74" s="14"/>
      <c r="E74" s="14"/>
      <c r="F74" s="14"/>
      <c r="G74" s="14"/>
      <c r="H74" s="14"/>
      <c r="I74" s="14"/>
      <c r="J74" s="14"/>
      <c r="K74" s="14"/>
      <c r="L74" s="14"/>
    </row>
    <row r="75" spans="1:12" ht="15">
      <c r="A75" s="14"/>
      <c r="B75" s="14"/>
      <c r="C75" s="14"/>
      <c r="D75" s="14"/>
      <c r="E75" s="14"/>
      <c r="F75" s="14"/>
      <c r="G75" s="14"/>
      <c r="H75" s="14"/>
      <c r="I75" s="14"/>
      <c r="J75" s="14"/>
      <c r="K75" s="14"/>
      <c r="L75" s="14"/>
    </row>
    <row r="76" spans="1:12" ht="15">
      <c r="A76" s="14"/>
      <c r="B76" s="14"/>
      <c r="C76" s="14"/>
      <c r="D76" s="14"/>
      <c r="E76" s="14"/>
      <c r="F76" s="14"/>
      <c r="G76" s="14"/>
      <c r="H76" s="14"/>
      <c r="I76" s="14"/>
      <c r="J76" s="14"/>
      <c r="K76" s="14"/>
      <c r="L76" s="14"/>
    </row>
    <row r="77" spans="1:12" ht="15">
      <c r="A77" s="14"/>
      <c r="B77" s="14"/>
      <c r="C77" s="14"/>
      <c r="D77" s="14"/>
      <c r="E77" s="14"/>
      <c r="F77" s="14"/>
      <c r="G77" s="14"/>
      <c r="H77" s="14"/>
      <c r="I77" s="14"/>
      <c r="J77" s="14"/>
      <c r="K77" s="14"/>
      <c r="L77" s="14"/>
    </row>
    <row r="78" spans="1:12" ht="15">
      <c r="A78" s="14"/>
      <c r="B78" s="14"/>
      <c r="C78" s="14"/>
      <c r="D78" s="14"/>
      <c r="E78" s="14"/>
      <c r="F78" s="14"/>
      <c r="G78" s="14"/>
      <c r="H78" s="14"/>
      <c r="I78" s="14"/>
      <c r="J78" s="14"/>
      <c r="K78" s="14"/>
      <c r="L78" s="14"/>
    </row>
    <row r="79" spans="1:12" ht="15">
      <c r="A79" s="14"/>
      <c r="B79" s="14"/>
      <c r="C79" s="14"/>
      <c r="D79" s="14"/>
      <c r="E79" s="14"/>
      <c r="F79" s="14"/>
      <c r="G79" s="14"/>
      <c r="H79" s="14"/>
      <c r="I79" s="14"/>
      <c r="J79" s="14"/>
      <c r="K79" s="14"/>
      <c r="L79" s="14"/>
    </row>
    <row r="80" spans="1:12" ht="15">
      <c r="A80" s="14"/>
      <c r="B80" s="14"/>
      <c r="C80" s="14"/>
      <c r="D80" s="14"/>
      <c r="E80" s="14"/>
      <c r="F80" s="14"/>
      <c r="G80" s="14"/>
      <c r="H80" s="14"/>
      <c r="I80" s="14"/>
      <c r="J80" s="14"/>
      <c r="K80" s="14"/>
      <c r="L80" s="14"/>
    </row>
    <row r="81" spans="1:12" ht="15">
      <c r="A81" s="14"/>
      <c r="B81" s="14"/>
      <c r="C81" s="14"/>
      <c r="D81" s="14"/>
      <c r="E81" s="14"/>
      <c r="F81" s="14"/>
      <c r="G81" s="14"/>
      <c r="H81" s="14"/>
      <c r="I81" s="14"/>
      <c r="J81" s="14"/>
      <c r="K81" s="14"/>
      <c r="L81" s="14"/>
    </row>
    <row r="82" spans="1:12" ht="15">
      <c r="A82" s="14"/>
      <c r="B82" s="14"/>
      <c r="C82" s="14"/>
      <c r="D82" s="14"/>
      <c r="E82" s="14"/>
      <c r="F82" s="14"/>
      <c r="G82" s="14"/>
      <c r="H82" s="14"/>
      <c r="I82" s="14"/>
      <c r="J82" s="14"/>
      <c r="K82" s="14"/>
      <c r="L82" s="14"/>
    </row>
    <row r="83" spans="1:12" ht="15">
      <c r="A83" s="14"/>
      <c r="B83" s="14"/>
      <c r="C83" s="14"/>
      <c r="D83" s="14"/>
      <c r="E83" s="14"/>
      <c r="F83" s="14"/>
      <c r="G83" s="14"/>
      <c r="H83" s="14"/>
      <c r="I83" s="14"/>
      <c r="J83" s="14"/>
      <c r="K83" s="14"/>
      <c r="L83" s="14"/>
    </row>
    <row r="84" spans="1:12" ht="15">
      <c r="A84" s="14"/>
      <c r="B84" s="14"/>
      <c r="C84" s="14"/>
      <c r="D84" s="14"/>
      <c r="E84" s="14"/>
      <c r="F84" s="14"/>
      <c r="G84" s="14"/>
      <c r="H84" s="14"/>
      <c r="I84" s="14"/>
      <c r="J84" s="14"/>
      <c r="K84" s="14"/>
      <c r="L84" s="14"/>
    </row>
    <row r="85" spans="1:12" ht="15">
      <c r="A85" s="14"/>
      <c r="B85" s="14"/>
      <c r="C85" s="14"/>
      <c r="D85" s="14"/>
      <c r="E85" s="14"/>
      <c r="F85" s="14"/>
      <c r="G85" s="14"/>
      <c r="H85" s="14"/>
      <c r="I85" s="14"/>
      <c r="J85" s="14"/>
      <c r="K85" s="14"/>
      <c r="L85" s="14"/>
    </row>
    <row r="86" spans="1:12" ht="15">
      <c r="A86" s="14"/>
      <c r="B86" s="14"/>
      <c r="C86" s="14"/>
      <c r="D86" s="14"/>
      <c r="E86" s="14"/>
      <c r="F86" s="14"/>
      <c r="G86" s="14"/>
      <c r="H86" s="14"/>
      <c r="I86" s="14"/>
      <c r="J86" s="14"/>
      <c r="K86" s="14"/>
      <c r="L86" s="14"/>
    </row>
    <row r="87" spans="1:12" ht="15">
      <c r="A87" s="14"/>
      <c r="B87" s="14"/>
      <c r="C87" s="14"/>
      <c r="D87" s="14"/>
      <c r="E87" s="14"/>
      <c r="F87" s="14"/>
      <c r="G87" s="14"/>
      <c r="H87" s="14"/>
      <c r="I87" s="14"/>
      <c r="J87" s="14"/>
      <c r="K87" s="14"/>
      <c r="L87" s="14"/>
    </row>
    <row r="88" spans="1:12" ht="15">
      <c r="A88" s="14"/>
      <c r="B88" s="14"/>
      <c r="C88" s="14"/>
      <c r="D88" s="14"/>
      <c r="E88" s="14"/>
      <c r="F88" s="14"/>
      <c r="G88" s="14"/>
      <c r="H88" s="14"/>
      <c r="I88" s="14"/>
      <c r="J88" s="14"/>
      <c r="K88" s="14"/>
      <c r="L88" s="14"/>
    </row>
    <row r="89" spans="1:12" ht="15">
      <c r="A89" s="14"/>
      <c r="B89" s="14"/>
      <c r="C89" s="14"/>
      <c r="D89" s="14"/>
      <c r="E89" s="14"/>
      <c r="F89" s="14"/>
      <c r="G89" s="14"/>
      <c r="H89" s="14"/>
      <c r="I89" s="14"/>
      <c r="J89" s="14"/>
      <c r="K89" s="14"/>
      <c r="L89" s="14"/>
    </row>
    <row r="90" spans="1:12" ht="15">
      <c r="A90" s="14"/>
      <c r="B90" s="14"/>
      <c r="C90" s="14"/>
      <c r="D90" s="14"/>
      <c r="E90" s="14"/>
      <c r="F90" s="14"/>
      <c r="G90" s="14"/>
      <c r="H90" s="14"/>
      <c r="I90" s="14"/>
      <c r="J90" s="14"/>
      <c r="K90" s="14"/>
      <c r="L90" s="14"/>
    </row>
    <row r="91" spans="1:12" ht="15">
      <c r="A91" s="14"/>
      <c r="B91" s="14"/>
      <c r="C91" s="14"/>
      <c r="D91" s="14"/>
      <c r="E91" s="14"/>
      <c r="F91" s="14"/>
      <c r="G91" s="14"/>
      <c r="H91" s="14"/>
      <c r="I91" s="14"/>
      <c r="J91" s="14"/>
      <c r="K91" s="14"/>
      <c r="L91" s="14"/>
    </row>
    <row r="92" spans="1:12" ht="15">
      <c r="A92" s="14"/>
      <c r="B92" s="14"/>
      <c r="C92" s="14"/>
      <c r="D92" s="14"/>
      <c r="E92" s="14"/>
      <c r="F92" s="14"/>
      <c r="G92" s="14"/>
      <c r="H92" s="14"/>
      <c r="I92" s="14"/>
      <c r="J92" s="14"/>
      <c r="K92" s="14"/>
      <c r="L92" s="14"/>
    </row>
    <row r="93" spans="1:12" ht="15">
      <c r="A93" s="14"/>
      <c r="B93" s="14"/>
      <c r="C93" s="14"/>
      <c r="D93" s="14"/>
      <c r="E93" s="14"/>
      <c r="F93" s="14"/>
      <c r="G93" s="14"/>
      <c r="H93" s="14"/>
      <c r="I93" s="14"/>
      <c r="J93" s="14"/>
      <c r="K93" s="14"/>
      <c r="L93" s="14"/>
    </row>
    <row r="94" spans="1:12" ht="15">
      <c r="A94" s="14"/>
      <c r="B94" s="14"/>
      <c r="C94" s="14"/>
      <c r="D94" s="14"/>
      <c r="E94" s="14"/>
      <c r="F94" s="14"/>
      <c r="G94" s="14"/>
      <c r="H94" s="14"/>
      <c r="I94" s="14"/>
      <c r="J94" s="14"/>
      <c r="K94" s="14"/>
      <c r="L94" s="14"/>
    </row>
    <row r="95" spans="1:12" ht="15">
      <c r="A95" s="14"/>
      <c r="B95" s="14"/>
      <c r="C95" s="14"/>
      <c r="D95" s="14"/>
      <c r="E95" s="14"/>
      <c r="F95" s="14"/>
      <c r="G95" s="14"/>
      <c r="H95" s="14"/>
      <c r="I95" s="14"/>
      <c r="J95" s="14"/>
      <c r="K95" s="14"/>
      <c r="L95" s="14"/>
    </row>
    <row r="96" spans="1:12" ht="15">
      <c r="A96" s="14"/>
      <c r="B96" s="14"/>
      <c r="C96" s="14"/>
      <c r="D96" s="14"/>
      <c r="E96" s="14"/>
      <c r="F96" s="14"/>
      <c r="G96" s="14"/>
      <c r="H96" s="14"/>
      <c r="I96" s="14"/>
      <c r="J96" s="14"/>
      <c r="K96" s="14"/>
      <c r="L96" s="14"/>
    </row>
    <row r="97" spans="1:12" ht="15">
      <c r="A97" s="14"/>
      <c r="B97" s="14"/>
      <c r="C97" s="14"/>
      <c r="D97" s="14"/>
      <c r="E97" s="14"/>
      <c r="F97" s="14"/>
      <c r="G97" s="14"/>
      <c r="H97" s="14"/>
      <c r="I97" s="14"/>
      <c r="J97" s="14"/>
      <c r="K97" s="14"/>
      <c r="L97" s="14"/>
    </row>
    <row r="98" spans="1:12" ht="15">
      <c r="A98" s="14"/>
      <c r="B98" s="14"/>
      <c r="C98" s="14"/>
      <c r="D98" s="14"/>
      <c r="E98" s="14"/>
      <c r="F98" s="14"/>
      <c r="G98" s="14"/>
      <c r="H98" s="14"/>
      <c r="I98" s="14"/>
      <c r="J98" s="14"/>
      <c r="K98" s="14"/>
      <c r="L98" s="14"/>
    </row>
    <row r="99" spans="1:12" ht="15">
      <c r="A99" s="14"/>
      <c r="B99" s="14"/>
      <c r="C99" s="14"/>
      <c r="D99" s="14"/>
      <c r="E99" s="14"/>
      <c r="F99" s="14"/>
      <c r="G99" s="14"/>
      <c r="H99" s="14"/>
      <c r="I99" s="14"/>
      <c r="J99" s="14"/>
      <c r="K99" s="14"/>
      <c r="L99" s="14"/>
    </row>
    <row r="100" spans="1:12" ht="15">
      <c r="A100" s="14"/>
      <c r="B100" s="14"/>
      <c r="C100" s="14"/>
      <c r="D100" s="14"/>
      <c r="E100" s="14"/>
      <c r="F100" s="14"/>
      <c r="G100" s="14"/>
      <c r="H100" s="14"/>
      <c r="I100" s="14"/>
      <c r="J100" s="14"/>
      <c r="K100" s="14"/>
      <c r="L100" s="14"/>
    </row>
    <row r="101" spans="1:12" ht="15">
      <c r="A101" s="14"/>
      <c r="B101" s="14"/>
      <c r="C101" s="14"/>
      <c r="D101" s="14"/>
      <c r="E101" s="14"/>
      <c r="F101" s="14"/>
      <c r="G101" s="14"/>
      <c r="H101" s="14"/>
      <c r="I101" s="14"/>
      <c r="J101" s="14"/>
      <c r="K101" s="14"/>
      <c r="L101" s="14"/>
    </row>
    <row r="102" spans="1:12" ht="15">
      <c r="A102" s="14"/>
      <c r="B102" s="14"/>
      <c r="C102" s="14"/>
      <c r="D102" s="14"/>
      <c r="E102" s="14"/>
      <c r="F102" s="14"/>
      <c r="G102" s="14"/>
      <c r="H102" s="14"/>
      <c r="I102" s="14"/>
      <c r="J102" s="14"/>
      <c r="K102" s="14"/>
      <c r="L102" s="14"/>
    </row>
    <row r="103" spans="1:12" ht="15">
      <c r="A103" s="14"/>
      <c r="B103" s="14"/>
      <c r="C103" s="14"/>
      <c r="D103" s="14"/>
      <c r="E103" s="14"/>
      <c r="F103" s="14"/>
      <c r="G103" s="14"/>
      <c r="H103" s="14"/>
      <c r="I103" s="14"/>
      <c r="J103" s="14"/>
      <c r="K103" s="14"/>
      <c r="L103" s="14"/>
    </row>
    <row r="104" spans="1:12" ht="15">
      <c r="A104" s="14"/>
      <c r="B104" s="14"/>
      <c r="C104" s="14"/>
      <c r="D104" s="14"/>
      <c r="E104" s="14"/>
      <c r="F104" s="14"/>
      <c r="G104" s="14"/>
      <c r="H104" s="14"/>
      <c r="I104" s="14"/>
      <c r="J104" s="14"/>
      <c r="K104" s="14"/>
      <c r="L104" s="14"/>
    </row>
    <row r="105" spans="1:12" ht="15">
      <c r="A105" s="14"/>
      <c r="B105" s="14"/>
      <c r="C105" s="14"/>
      <c r="D105" s="14"/>
      <c r="E105" s="14"/>
      <c r="F105" s="14"/>
      <c r="G105" s="14"/>
      <c r="H105" s="14"/>
      <c r="I105" s="14"/>
      <c r="J105" s="14"/>
      <c r="K105" s="14"/>
      <c r="L105" s="14"/>
    </row>
    <row r="106" spans="1:12" ht="15">
      <c r="A106" s="14"/>
      <c r="B106" s="14"/>
      <c r="C106" s="14"/>
      <c r="D106" s="14"/>
      <c r="E106" s="14"/>
      <c r="F106" s="14"/>
      <c r="G106" s="14"/>
      <c r="H106" s="14"/>
      <c r="I106" s="14"/>
      <c r="J106" s="14"/>
      <c r="K106" s="14"/>
      <c r="L106" s="14"/>
    </row>
    <row r="107" spans="1:12" ht="15">
      <c r="A107" s="14"/>
      <c r="B107" s="14"/>
      <c r="C107" s="14"/>
      <c r="D107" s="14"/>
      <c r="E107" s="14"/>
      <c r="F107" s="14"/>
      <c r="G107" s="14"/>
      <c r="H107" s="14"/>
      <c r="I107" s="14"/>
      <c r="J107" s="14"/>
      <c r="K107" s="14"/>
      <c r="L107" s="14"/>
    </row>
    <row r="108" spans="1:12" ht="15">
      <c r="A108" s="14"/>
      <c r="B108" s="14"/>
      <c r="C108" s="14"/>
      <c r="D108" s="14"/>
      <c r="E108" s="14"/>
      <c r="F108" s="14"/>
      <c r="G108" s="14"/>
      <c r="H108" s="14"/>
      <c r="I108" s="14"/>
      <c r="J108" s="14"/>
      <c r="K108" s="14"/>
      <c r="L108" s="14"/>
    </row>
    <row r="109" spans="1:12" ht="15">
      <c r="A109" s="14"/>
      <c r="B109" s="14"/>
      <c r="C109" s="14"/>
      <c r="D109" s="14"/>
      <c r="E109" s="14"/>
      <c r="F109" s="14"/>
      <c r="G109" s="14"/>
      <c r="H109" s="14"/>
      <c r="I109" s="14"/>
      <c r="J109" s="14"/>
      <c r="K109" s="14"/>
      <c r="L109" s="14"/>
    </row>
    <row r="110" spans="1:12" ht="15">
      <c r="A110" s="14"/>
      <c r="B110" s="14"/>
      <c r="C110" s="14"/>
      <c r="D110" s="14"/>
      <c r="E110" s="14"/>
      <c r="F110" s="14"/>
      <c r="G110" s="14"/>
      <c r="H110" s="14"/>
      <c r="I110" s="14"/>
      <c r="J110" s="14"/>
      <c r="K110" s="14"/>
      <c r="L110" s="14"/>
    </row>
    <row r="111" spans="1:12" ht="15">
      <c r="A111" s="14"/>
      <c r="B111" s="14"/>
      <c r="C111" s="14"/>
      <c r="D111" s="14"/>
      <c r="E111" s="14"/>
      <c r="F111" s="14"/>
      <c r="G111" s="14"/>
      <c r="H111" s="14"/>
      <c r="I111" s="14"/>
      <c r="J111" s="14"/>
      <c r="K111" s="14"/>
      <c r="L111" s="14"/>
    </row>
    <row r="112" spans="1:12" ht="15">
      <c r="A112" s="14"/>
      <c r="B112" s="14"/>
      <c r="C112" s="14"/>
      <c r="D112" s="14"/>
      <c r="E112" s="14"/>
      <c r="F112" s="14"/>
      <c r="G112" s="14"/>
      <c r="H112" s="14"/>
      <c r="I112" s="14"/>
      <c r="J112" s="14"/>
      <c r="K112" s="14"/>
      <c r="L112" s="14"/>
    </row>
  </sheetData>
  <mergeCells count="5">
    <mergeCell ref="B3:C3"/>
    <mergeCell ref="D3:E3"/>
    <mergeCell ref="F3:G3"/>
    <mergeCell ref="H3:I3"/>
    <mergeCell ref="J3:K3"/>
  </mergeCells>
  <dataValidations count="1">
    <dataValidation type="list" allowBlank="1" showInputMessage="1" showErrorMessage="1" sqref="J37:J39 J32 J20:J21 H15 J53:J55 J35 J13 H18:H23 J28:J29 J41 H53:H55 J45:J46 H50:H51 H5:H13 H25:H32 J43 H41:H48 H34:H39">
      <formula1>Bejegyzes</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Labdarúgás</vt:lpstr>
      <vt:lpstr>Úszás</vt:lpstr>
      <vt:lpstr>Labdarúgás!_GoBack</vt:lpstr>
      <vt:lpstr>Labdarúgás!Nyomtatási_terület</vt:lpstr>
      <vt:lpstr>Labdarúgás!OLE_LINK1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Erdos.Judit</cp:lastModifiedBy>
  <dcterms:created xsi:type="dcterms:W3CDTF">2017-07-06T07:59:24Z</dcterms:created>
  <dcterms:modified xsi:type="dcterms:W3CDTF">2019-06-18T13:41:10Z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