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210" firstSheet="1"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Tantárgyleírás!$A$4:$L$69</definedName>
    <definedName name="_xlnm.Print_Area" localSheetId="0">Útmutató!$A$1:$E$18</definedName>
  </definedNames>
  <calcPr calcId="1257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c r="I47"/>
  <c r="I37"/>
  <c r="I55"/>
  <c r="I54"/>
  <c r="I45"/>
  <c r="I44"/>
  <c r="I41"/>
  <c r="I38"/>
  <c r="I36"/>
  <c r="I34"/>
  <c r="I31"/>
  <c r="I30"/>
  <c r="I29"/>
  <c r="I28"/>
  <c r="I27"/>
  <c r="I23"/>
  <c r="I22"/>
  <c r="I21"/>
  <c r="I19"/>
  <c r="I18"/>
  <c r="I15"/>
  <c r="I13"/>
  <c r="I12"/>
  <c r="I11"/>
  <c r="I10"/>
  <c r="I9"/>
  <c r="I8"/>
  <c r="I7"/>
  <c r="I6"/>
  <c r="I5"/>
  <c r="I4"/>
  <c r="I42"/>
  <c r="I26"/>
  <c r="I69"/>
  <c r="I68"/>
  <c r="I67"/>
  <c r="I66"/>
  <c r="I65"/>
  <c r="I64"/>
  <c r="I63"/>
  <c r="I62"/>
  <c r="I61"/>
  <c r="I60"/>
  <c r="I59"/>
  <c r="I57"/>
  <c r="I56"/>
  <c r="I52"/>
  <c r="I46"/>
  <c r="I40"/>
  <c r="I39"/>
  <c r="I35"/>
  <c r="I33"/>
  <c r="I32"/>
  <c r="I25"/>
  <c r="I24"/>
  <c r="I17"/>
  <c r="I16"/>
  <c r="I14"/>
</calcChain>
</file>

<file path=xl/sharedStrings.xml><?xml version="1.0" encoding="utf-8"?>
<sst xmlns="http://schemas.openxmlformats.org/spreadsheetml/2006/main" count="664" uniqueCount="549">
  <si>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</si>
  <si>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</si>
  <si>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</si>
  <si>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</si>
  <si>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</si>
  <si>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</si>
  <si>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</si>
  <si>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</si>
  <si>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</si>
  <si>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</si>
  <si>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</si>
  <si>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</si>
  <si>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</si>
  <si>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</si>
  <si>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</si>
  <si>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</si>
  <si>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</si>
  <si>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</si>
  <si>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</si>
  <si>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</si>
  <si>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</si>
  <si>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</si>
  <si>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</si>
  <si>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</si>
  <si>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</si>
  <si>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</si>
  <si>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</si>
  <si>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</si>
  <si>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</si>
  <si>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</si>
  <si>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</si>
  <si>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</si>
  <si>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alapképzési szak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</si>
  <si>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</si>
  <si>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</si>
  <si>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</si>
  <si>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</si>
  <si>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</si>
  <si>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</si>
  <si>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</si>
  <si>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</si>
  <si>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</si>
  <si>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</si>
  <si>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</si>
  <si>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</si>
  <si>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</si>
  <si>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</si>
  <si>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</si>
  <si>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</si>
  <si>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</si>
  <si>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</si>
  <si>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</si>
  <si>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Vizsgára bocsátás feltétele: 2 db zárthelyi dolgozat (min. 51 %)      írásbeli vizsga</t>
  </si>
  <si>
    <t> Requirement for admission to examination : 2 in-class tests (with a min. passing rate of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</si>
  <si>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</si>
  <si>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BAI0031</t>
  </si>
  <si>
    <t>Marketing</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</si>
  <si>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</si>
  <si>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</si>
  <si>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1. mid-term test: 15 p._x000D_
2. mid-term test: 15 p._x000D_
Individual project: 15p. _x000D_
End-term test: 65 p._x000D_
Total: 100 p._x000D_
_x000D_
Minimum passing rate:  51%</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</si>
  <si>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</si>
  <si>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</si>
  <si>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</si>
  <si>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</si>
  <si>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</si>
  <si>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</si>
  <si>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</si>
  <si>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</si>
  <si>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</si>
  <si>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</si>
  <si>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</si>
  <si>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</si>
  <si>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</si>
  <si>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</si>
  <si>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</si>
  <si>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</si>
  <si>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</si>
  <si>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</si>
  <si>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</si>
  <si>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</si>
  <si>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</si>
  <si>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</si>
  <si>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</si>
  <si>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</si>
  <si>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1. Évközi Zh dolgozat: 15 p._x000D_
2. Évközi Zh dolgozat: 15 p. _x000D_
Egyéni projektfeladat: 15 p._x000D_
Év végi Zh dolgozat: 65 p._x000D_
Összesen: 100 p._x000D_
_x000D_
Elégséges szint: 51%-tól</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</si>
  <si>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</si>
  <si>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</si>
  <si>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</si>
  <si>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</si>
  <si>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</si>
  <si>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</si>
  <si>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</si>
  <si>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</si>
  <si>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</si>
  <si>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</si>
  <si>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</si>
  <si>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</si>
  <si>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</si>
  <si>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</si>
  <si>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</si>
  <si>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</si>
  <si>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</si>
  <si>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</si>
  <si>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</si>
  <si>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BAI0099</t>
  </si>
  <si>
    <t xml:space="preserve">Bevezetés a turizmusba </t>
  </si>
  <si>
    <t>Introduction to Tourism</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</si>
  <si>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</si>
  <si>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</si>
  <si>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</si>
  <si>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Two  mid-term test and one presentation</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</si>
  <si>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</si>
  <si>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</si>
  <si>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</si>
  <si>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</si>
  <si>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</si>
  <si>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</si>
  <si>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</si>
  <si>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</si>
  <si>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</si>
  <si>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</si>
  <si>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BAI0018</t>
  </si>
  <si>
    <t>Üzleti etika</t>
  </si>
  <si>
    <t>Business Ethics</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</si>
  <si>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</si>
  <si>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</si>
  <si>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</si>
  <si>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</si>
  <si>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</si>
  <si>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</si>
  <si>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</si>
  <si>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BTV1201</t>
  </si>
  <si>
    <t xml:space="preserve">Matematika </t>
  </si>
  <si>
    <t>Mathematics</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</si>
  <si>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</si>
  <si>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</si>
  <si>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vizsgára bocsátás feltétele: pl. félév végi zárthelyi dolgozat 50%-os teljesítése</t>
  </si>
  <si>
    <t>requirement(s) for admission to examination: e. g., an end-term test with a minimum passing rate of 50%</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</si>
  <si>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</si>
  <si>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</si>
  <si>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</si>
  <si>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</si>
  <si>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</si>
  <si>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</si>
  <si>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</si>
  <si>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</si>
  <si>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Két zárthelyi dolgozat - együttes értékelése alapján - legalább 50%-os teljesítése.</t>
  </si>
  <si>
    <t>Two in-class tests – based on general assessment –  with a minimum passing rate of 50%</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</si>
  <si>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</si>
  <si>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BTV1202</t>
  </si>
  <si>
    <t>Angol szaknyelv 1.</t>
  </si>
  <si>
    <t>English Technical Language 1.</t>
  </si>
  <si>
    <t>A kurzus végén a hallgató ismeri a turizmus és vendéglátás területével, működésével és a felmerülő gyakorlati feladatok elvégzésével, irányításával, szervezésével kapcsolatos angol nyelvű szakszókincset, használni tudja az angol nyelvű  szakirodalmat.</t>
  </si>
  <si>
    <t>At the end of the course students know the special vocabulary of tourism, catering and hospitality and have a clear view on the structure, activities and management tasks related to this field. They can also study and use the special literature in the English language.</t>
  </si>
  <si>
    <t>két zárthelyi dolgozat</t>
  </si>
  <si>
    <t>two in-class tests</t>
  </si>
  <si>
    <t xml:space="preserve">Walker, R. – Harding, K. (2006): Oxford English for Careers Tourism. OUP, Oxford, p. 135., ISBN: 9789633898482
Szőke A. - Viczena A. (2005): 1000 kérdés 1000 válasz Társalgási gyakorlatok az angol gasztronómiai és turisztikai nyelvvizsgákra. Lexika Kiadó, Székesfehérvár, p. 448., ISBN: 963 9357 54 5
Horváth A. – Horváth K. (2000): English in Tourism: Angol nyelv a turizmusban és a vendéglátásban. KIT, Budapest, p. 332., ISBN: 9633369053
</t>
  </si>
  <si>
    <t>BTV1203</t>
  </si>
  <si>
    <t xml:space="preserve">Német szaknyelv 1. </t>
  </si>
  <si>
    <t>German Technical Language 1.</t>
  </si>
  <si>
    <t>A kurzus végén a hallgató ismeri a turizmus és vendéglátás területével, működésével és a felmerülő gyakorlati feladatok elvégzésével, irányításával, szervezésével kapcsolatos német nyelvű szakszókincset, használni tudja a szakirodalmat.</t>
  </si>
  <si>
    <t>At the end of the course students know the special vocabulary of tourism, catering and hospitality and have a clear view on the structure, activities and management tasks related to this field. They can also study and use the special literature in the German language.</t>
  </si>
  <si>
    <t>zárthelyi dolgozat 50%-os teljesítése</t>
  </si>
  <si>
    <t>an in-class test with a minimum passing rate of 50%</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</si>
  <si>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</si>
  <si>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</si>
  <si>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</si>
  <si>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</si>
  <si>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</si>
  <si>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</si>
  <si>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</si>
  <si>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</si>
  <si>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</si>
  <si>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</si>
  <si>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</si>
  <si>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</si>
  <si>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</si>
  <si>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</si>
  <si>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</si>
  <si>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</si>
  <si>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</si>
  <si>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</si>
  <si>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</si>
  <si>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Basics of Accounting</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</si>
  <si>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</si>
  <si>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</si>
  <si>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</si>
  <si>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</si>
  <si>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</si>
  <si>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</si>
  <si>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</si>
  <si>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</si>
  <si>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</si>
  <si>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</si>
  <si>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BAI0035</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</si>
  <si>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</si>
  <si>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</si>
  <si>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</si>
  <si>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</si>
  <si>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</si>
  <si>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</si>
  <si>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</si>
  <si>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</si>
  <si>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</si>
  <si>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BAI0104</t>
  </si>
  <si>
    <t>Nemzetközi turizmusföldrajz</t>
  </si>
  <si>
    <t>International Tourism Geography</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</si>
  <si>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</si>
  <si>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</si>
  <si>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</si>
  <si>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</si>
  <si>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</si>
  <si>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</si>
  <si>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BTV1101</t>
  </si>
  <si>
    <t xml:space="preserve">Angol szaknyelv 2. </t>
  </si>
  <si>
    <t>English Technical Language 2.</t>
  </si>
  <si>
    <t>A kurzus végén a hallgató ismeri a gazdasági élet, irányítás, szervezés elméleti, valamint annak gyakorlati alkalmazása során felmerülő gazdasági jellegű munkafolyamatok angol nyelvű szakszókincsét, olvasni és értelmezni tudja az angol nyelvű szakirodalmat.</t>
  </si>
  <si>
    <t>Students know the English-language terminology of business, business organisation and management as well as that of the economy-related practical processes. They can read and interpret the English-language special literature. </t>
  </si>
  <si>
    <t>Gyakorlati jegy</t>
  </si>
  <si>
    <t>Zárthelyi dolgozatok 50%-os teljesítése</t>
  </si>
  <si>
    <t>Tests with a minimum passing rate of 50%</t>
  </si>
  <si>
    <t>Clark, Richard/Baker, David (2015): Oxford English for Careers: Finance. Oxford University Press. 
Viczena, Andrea (2012): Business English. 1000 Questions 1000 Answers. Lexika Nyelvvizsgakönyvek. 
Dr. Tukacs Tamás (2015): English for Special Purposes: Economy and Finance (angol) TÁMOP,  Nyíregyháza. ISBN: 978-615-5545-36-8</t>
  </si>
  <si>
    <t>BTV1102</t>
  </si>
  <si>
    <t xml:space="preserve">Német szaknyelv 2. </t>
  </si>
  <si>
    <t>German Technical Language 2.</t>
  </si>
  <si>
    <t>A kurzus végén a hallgató ismeri a gazdasági élet, irányítás, szervezés elméleti, valamint annak gyakorlati alkalmazása során felmerülő gazdasági jellegű munkafolyamatok német nyelvű szakszókincsét, olvasni és értelmezni tudja a német nyelvű szakirodalmat.</t>
  </si>
  <si>
    <t xml:space="preserve">Students know the German-language terminology of business, business organisation and management as well as that of the economy-related practical processes. They can read and interpret the German-language special literature. </t>
  </si>
  <si>
    <t xml:space="preserve">Lőrincz Zsolt (szerk.): Német nyelv a vendéglátásban, az idegenforgalomban és a kereskedelemben. Black &amp; White Kiadó. Budapest, 2007.
Olaszy Kamilla - Pákozdiné Gonda Irén: Neue Wirtschaftsthemen. Holnap Kiadó. Budapest, 2003.
Becze Á. – Fischerné: Deutsch in der Gastronomie - Német nyelv a vendéglátásban, Képzőművészeti Kiadó, Budapest, 2000.                                          
</t>
  </si>
  <si>
    <t>BTV1103</t>
  </si>
  <si>
    <t>Hazai és nemzetközi gasztronómia 1.</t>
  </si>
  <si>
    <t>Domestic and international gastronomy 1.</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</si>
  <si>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</si>
  <si>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</si>
  <si>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</si>
  <si>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</si>
  <si>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</si>
  <si>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</si>
  <si>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</si>
  <si>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</si>
  <si>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</si>
  <si>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</si>
  <si>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</si>
  <si>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</si>
  <si>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BAI0034</t>
  </si>
  <si>
    <t>Vállalati pénzügyek</t>
  </si>
  <si>
    <t>Corporate Finance</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</si>
  <si>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</si>
  <si>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</si>
  <si>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</si>
  <si>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</si>
  <si>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 xml:space="preserve">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</si>
  <si>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</si>
  <si>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</si>
  <si>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BAI0043</t>
  </si>
  <si>
    <t>Szervezeti magatartás</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</si>
  <si>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</si>
  <si>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</si>
  <si>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</si>
  <si>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</si>
  <si>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</si>
  <si>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</si>
  <si>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</si>
  <si>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</si>
  <si>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</si>
  <si>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</si>
  <si>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</si>
  <si>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</si>
  <si>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</si>
  <si>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</si>
  <si>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</si>
  <si>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</si>
  <si>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</si>
  <si>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</si>
  <si>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</si>
  <si>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</si>
  <si>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</si>
  <si>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</si>
  <si>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</si>
  <si>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</si>
  <si>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</si>
  <si>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</si>
  <si>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BTV1204</t>
  </si>
  <si>
    <t xml:space="preserve">Angol szaknyelv 3. </t>
  </si>
  <si>
    <t>English Technical Language 3.</t>
  </si>
  <si>
    <t>A kurzus során a hallgató elsajátítja a munka világában elengedhetetlenül szükséges szaknyelvi terminológiát angol nyelven és megismerkedik a munkahelyi kommunikáció leggyakrabban előforduló formáival. </t>
  </si>
  <si>
    <t>During the course students acquire the fundamentals of English language technical terminology and become familiar with the most common forms of communication at the workplace.</t>
  </si>
  <si>
    <t>In-class tests with a minimum passing rate of 50%</t>
  </si>
  <si>
    <t>o Konczné dr. Nagy Zsuzsanna (2015): Developing Labour Market Language Skills: Business Communication I. (angol) TÁMOP,  Nyíregyháza. ISBN: 978-615-5545-31-3
o Dr. Ajtay-Horváth Magda (2015): Developing Labour Market Language Skills: Business Communication II. (angol) TÁMOP, Nyíregyháza. ISBN: 978-615-5545-32-0
o Rachel Armitage-Amato, Catherine E. Baker, Adrina Rout (2015): PONS-Praktikus irodai kommunikáció-Angol-Levelezzen és telefonáljon magabiztosan!-Önállló nyelvtanulás, Klett Kiadó. ISBN: 9789639641983
o Németh Katalin-Szakonyi Eszter (2005): Magyar-angol üzleti kommunikáció. Székesfehérvár, Lexika Kiadó. ISBN: 963 9357 30 8</t>
  </si>
  <si>
    <t>BTV1205</t>
  </si>
  <si>
    <t xml:space="preserve">Német szaknyelv 3. </t>
  </si>
  <si>
    <t>German Technical Language 3.</t>
  </si>
  <si>
    <t>A kurzus során a hallgató elsajátítja a munka világában elengedhetetlenül szükséges szaknyelvi terminológiát német nyelven és megismerkedik a munkahelyi kommunikáció leggyakrabban előforduló formáival. </t>
  </si>
  <si>
    <t>During the course students acquire the fundamentals of German language technical terminology and become familiar with the most common forms of communication at the workplace.</t>
  </si>
  <si>
    <t>In-class test with a minimum passing rate of 50%</t>
  </si>
  <si>
    <t>Kiss Kálmán: Munkaerő - piaci nyelvi kompetenciák fejlesztése - hivatali-üzleti nyelv I – Német TÁMOP 2015. ISBN: 978-615-5545-21-4
Ecsedi-Erős Ágnes: Munkaerő - piaci nyelvi kompetenciák fejlesztése - hivatali-üzleti nyelv II – Német 2015. ISBN: 978-615-5545-15-3
Lőrincz Zsolt (szerk.): Német nyelv a vendéglátásban, az idegenforgalomban és a kereskedelemben. Black &amp; White Kiadó. Budapest, 2007.
Josef Wergen - Annette Wörner: Praktikus Irodai kommunikáció. Német. Klett Kiadó. Budapest, 2005.
Kommunikation in der Wirtschaft. Lehr- und Arbeitsbuch. Goethe Institut. München, 2009.</t>
  </si>
  <si>
    <t>BAI0115</t>
  </si>
  <si>
    <t>Szállodaismeret</t>
  </si>
  <si>
    <t xml:space="preserve">Knowledge of Hotel </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</si>
  <si>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</si>
  <si>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</si>
  <si>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</si>
  <si>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</si>
  <si>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</si>
  <si>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BTV2201</t>
  </si>
  <si>
    <t xml:space="preserve">Egészség- és ökoturizmus </t>
  </si>
  <si>
    <t>Health and eco-tourism</t>
  </si>
  <si>
    <t>The subject aims at presenting ecotouristic, medical, and general touristic conditions and possibilities, as well as the guests’ need for services in the field of health and ecotourism. The concept of health tourism. The concept and philosophy of ecotourism. The role of natural and environmental characteristics in health tourism. The thermal touristic characteristics of the Carpathian Basin. Thermal waters in Hungary and their use in tourism. Types of services in health and ecotourism. Wellness, fitness, spa and medical touristic services. Fields related to ecotourism, and environmental regulations. National parks, educational paths, forest schools and ecotouristic camps. Ecotourism and environmental education. Youth tourism and the organization of forest schools. Ecotourism on the watercourses of the region. Biotouristic farms and bioproducts at touristic events. Interactions between rural, eco and biotourism, and their potentials in the region. International trends in health and ecotourism, the directions of development. Case studies. </t>
  </si>
  <si>
    <t>A vizsgára bocsátás feltétele: esszé és bemutató egy egészség- vagy egy ökoturisztikai helyszínről</t>
  </si>
  <si>
    <t>Requirements for admission to examination: an essay and a PPT presentation on a health or ecotourist site</t>
  </si>
  <si>
    <t xml:space="preserve">Aubert A. - Csapó J. (2004): Egészségturizmus PTE TTK, Pécs, ISBN 9636419914; László P. - Dombay I. (2003): Vadvizektől sasbércekig. Ökoturizmus és természet. KJF, Székesfehérvár, ISBN 9639558087; Heim P. (2004): Wellness enciklopédia, EHCC, Budapest, ISBN 9638664703; Országos egészségturisztikai fejlesztési stratégia (2007) Aquaprofit Zrt.; Országos ökoturizmus fejlesztési stratégia </t>
  </si>
  <si>
    <t>BAI0037</t>
  </si>
  <si>
    <t>Vállalatértékelés és erőforrás gazdálkodás</t>
  </si>
  <si>
    <t xml:space="preserve">Business Valuation and Resource Management </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</si>
  <si>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</si>
  <si>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</si>
  <si>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</si>
  <si>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</si>
  <si>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</si>
  <si>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</si>
  <si>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</si>
  <si>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</si>
  <si>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</si>
  <si>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</si>
  <si>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</si>
  <si>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</si>
  <si>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</si>
  <si>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</si>
  <si>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</si>
  <si>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</si>
  <si>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</si>
  <si>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</si>
  <si>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</si>
  <si>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</si>
  <si>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</si>
  <si>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</si>
  <si>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</si>
  <si>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</si>
  <si>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BTV1104</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</si>
  <si>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</si>
  <si>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</si>
  <si>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egy félévközi zh és egy gyakorlati vizsga</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</si>
  <si>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szakfolyóiratok</t>
  </si>
  <si>
    <t>BTV1105</t>
  </si>
  <si>
    <t xml:space="preserve">Szolgáltatásmarketing </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</si>
  <si>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</si>
  <si>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</si>
  <si>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The purpose of this course is to introduce students to the concept of "services", certain types of services, and market-driven design of services.
Service planning process, possible market segmentation for services, customer satisfaction and quality of services, positioning of services, HIPI principle.
</t>
  </si>
  <si>
    <t xml:space="preserve">1.Kenesei Zsófia – Kolos Krisztina: Szolgáltatásmarketing és -menedzsment (ISBN: 978-615-5303-41-8)_x000D_
2.: Veres Zoltán: Szolgáltatásmarketing _x000D_
(ISBN: 9789630586702)_x000D_
3. Hofmeister-Tóth Ágnes, Simon-Sajtos László: Fogyasztói elégedettség (ISBN: 9638630639)_x000D_
4.:IFUA Horváth &amp; Partners: Folyamatmenedzsment a gyakorlatban (ISBN: 9789639659216)_x000D_
</t>
  </si>
  <si>
    <t>BAI0105</t>
  </si>
  <si>
    <t>Szabadidőturizmus</t>
  </si>
  <si>
    <t>Leisure time tourism</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</si>
  <si>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</si>
  <si>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</si>
  <si>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</si>
  <si>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</si>
  <si>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</si>
  <si>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</si>
  <si>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BTV1106</t>
  </si>
  <si>
    <t xml:space="preserve">Hazai és nemzetközi gasztronómia 2. </t>
  </si>
  <si>
    <t>Domestic and international gastronomy 2.</t>
  </si>
  <si>
    <t>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menüket tudnak előállítani. Elsajátítják az ételkészítés szerteágazó fogásait. Felismerik a gyakorlatban az élelmiszeranyagokat, azok feldolgozhatóságát.</t>
  </si>
  <si>
    <t>Információs rendszerek és információ gazdálkodás</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</si>
  <si>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</si>
  <si>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</si>
  <si>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</si>
  <si>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</si>
  <si>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</si>
  <si>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Egy zárthelyi dolgozat legalább 50%-os teljesítése és egy házi feladat eredményes elkészítése</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</si>
  <si>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</si>
  <si>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</si>
  <si>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</si>
  <si>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</si>
  <si>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</si>
  <si>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</si>
  <si>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</si>
  <si>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</si>
  <si>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</si>
  <si>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2zárthelyi dolgozat,önálló projektterv készitése</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</si>
  <si>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</si>
  <si>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</si>
  <si>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BAI0102</t>
  </si>
  <si>
    <t>Település és desztinációmenedzsment</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</si>
  <si>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</si>
  <si>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</si>
  <si>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</si>
  <si>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</si>
  <si>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</si>
  <si>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</si>
  <si>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BTV1206</t>
  </si>
  <si>
    <t>Kiadványszerkesztés</t>
  </si>
  <si>
    <t>During the course, students can acquire the necessary knowledge for the design of simple and professional publications and the preparation of printing works. Through practical exercises, they will learn to perform computer compilation and edit page breaks. By completing the course, students will be able to produce leaflets or even multilateral publications such as brochures, newspapers and books. The subject agenda: basic knowledge: basic typography, basic color theory, text editor, image editing and publishing software, basic file types. Using Adobe InDesign and Scribus Publishing Editor. Software interface, file operations, document settings, create master pages, edit other settings. Handling multiple page documents, enhance accuracy tools: use guides, rulers. Setting text appearance. Creating an interactive document: bookmark, reference. Defining Books: Creating a book file, page number, table of contents,  index, creating index links. Printing preparation: color separation, exposure process. Exporting to a PDF document.</t>
  </si>
  <si>
    <t>Egy zárthelyi dolgozat legalább 50%-os teljesítése és egy házi feladat eredményes elkészítése (Színvonalas kiadvány elkészítése)</t>
  </si>
  <si>
    <t xml:space="preserve">1. Mohai István: Tipográfiai alapismeretek. Kiadványszerkesztés, tantárgyi segédlet. 
Pannon Egyetem Kihelyezett Képzési Hely, Székesfehérvár. 2006. http://www.grafikanagy.hu/koskaroly/11b/A%20tipogr%C3%A1fia%20alapjai.pdf
2. Bóta László: Digitális szövegfeldolgozás. Médiainformatikai kiadványok. Eszterházy Károly Főiskola. Eger. 2011. 
http://www.tankonyvtar.hu/hu/tartalom/tamop425/0005_21_digitalis_szovegfeldolgozas_pdf/adatok.html 
3. Nyilas József: Digitális képfeldolgozás és kiadványszerkesztés. Nyíregyháza, 2006. ROP-3.3.1.-2004-09-0007/37”Agymegtartás (Preserve brain)”
4. Adobe InDesign: http://letoltokozpont.hu/letoltes_programok_reszletes.php?a=4167&amp;k=9   5. Scribus kiadványszerkesztő: https://csillagpor.hu/remek/programok/scribus-letoltese 
http://szerver2.lacszki.sulinet.hu/esti/kiadvany/SCRIBUS.pdf
http://pclos.janu.hu/wp-content/uploads/2013/10/ScribusSE-hu.pdf
</t>
  </si>
  <si>
    <t>BAI0137</t>
  </si>
  <si>
    <t xml:space="preserve">Nemzetközi üzleti ismeretek </t>
  </si>
  <si>
    <t>Basics of International Business</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</si>
  <si>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</si>
  <si>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</si>
  <si>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</si>
  <si>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1 db zárthelyi (min. 51 %), 1 egyéni projetkmunka</t>
  </si>
  <si>
    <t>one in-class test (min. 51 %), individual project work</t>
  </si>
  <si>
    <t>Csáki György (2006): A nemzetközi gazdaságtan alapjai és a világgazdaságtan alapjai, Napvilág Kiadó. 
Az előadásokon elhangzottak.</t>
  </si>
  <si>
    <t>BTV1208</t>
  </si>
  <si>
    <t>Alkalmazott kutatások</t>
  </si>
  <si>
    <t>Applied Business Research</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</si>
  <si>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</si>
  <si>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1 házi dolgozat készítése</t>
  </si>
  <si>
    <t>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</si>
  <si>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</si>
  <si>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BTV2202</t>
  </si>
  <si>
    <t>Turisztikai vállalkozások tervezése és működtetése </t>
  </si>
  <si>
    <t>Vecsenyi János (2011): Kisvállalkozások indítása és működtetése. Perfekt. Budapest. ISBN 9789633947685;  Szirmai Péter, Klein Sándor (2009): Üzleti tervezés kívül és belül. Induló vállalkozások tervezése. EDGE 2000 Kiadó, Budapest, Koch Krisztina: Turisztikai vállalkozások és nonprofit szervezetek menedzsmentje,  Széchenyi Terv, egyetemi könyv, Keszthely, 2011</t>
  </si>
  <si>
    <t>BTV2203</t>
  </si>
  <si>
    <t xml:space="preserve">Turizmus szakigazgatás </t>
  </si>
  <si>
    <t>A fenntartható turizmus fejlesztése, Geomédia Kiadó, Budapest, 2000, ISBN 9789637910647 ;   L. K. Singh : Fundamental of Tourism and Travel, Jiwaji University, 2008, ISBN 9788182054783</t>
  </si>
  <si>
    <t>BTV2204</t>
  </si>
  <si>
    <t>Turizmus rendszere</t>
  </si>
  <si>
    <t>System of Tourism</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</si>
  <si>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</si>
  <si>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BTV1108</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</si>
  <si>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</si>
  <si>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</si>
  <si>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</si>
  <si>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Gyakorlati napló</t>
  </si>
  <si>
    <t>Practical report</t>
  </si>
  <si>
    <t>Langer Katalin: Karriertervezés (ISBN:9638458216)</t>
  </si>
  <si>
    <t>BTV1109</t>
  </si>
  <si>
    <t xml:space="preserve">Szakdolgozat </t>
  </si>
  <si>
    <t>Thesis</t>
  </si>
  <si>
    <t xml:space="preserve">Rendszeres konzultáció _x000D_
Elkészített szakdolgozat  _x000D_
</t>
  </si>
  <si>
    <t>Umberto Eco: Hogyan írjunk szakdolgozatot (ISBN: 9789639910898)</t>
  </si>
  <si>
    <t>BAI0052</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</si>
  <si>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</si>
  <si>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</si>
  <si>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</si>
  <si>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</si>
  <si>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</si>
  <si>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</si>
  <si>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</si>
  <si>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BAI0057</t>
  </si>
  <si>
    <t xml:space="preserve">Marketing (angol) </t>
  </si>
  <si>
    <t xml:space="preserve">Marketing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</si>
  <si>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</si>
  <si>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BTV2101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</si>
  <si>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</si>
  <si>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</si>
  <si>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BTV2205</t>
  </si>
  <si>
    <t>BTV2206</t>
  </si>
  <si>
    <t>Tasnádi József: A turizmus rendszere, Aula Kiadó, Budapest, 2002 , ISBN 9789639345935    Michalkó Gábor: Turizmológia, Akadémiai Kiadó, Budapest, p. 266., 2012, ISBN: 9789630593489  ;  Puczkó László – Rátz Tamara: A turizmus hatásai, Aula Kiadó, Budapest, 2005, ISBN: 9639585394</t>
  </si>
  <si>
    <t xml:space="preserve">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</si>
  <si>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Knowledge: 
Students learn the basics of mathematics in the field of expertise.</t>
  </si>
  <si>
    <t xml:space="preserve">Tudás: 
Angol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Attitűd: 
Fogékony az új információk befogadására angolul, törekszik idegen nyelvű szakmai tudásának és munkakapcsolatainak fejlesztésére, valamint a piaci szereplőkkel angol nyelven történő együttműködésre.
Felelősség, autonómia:
Feladatokhoz kapcsolódóan folyamatosan fejleszti angol nyelvű szövegalkotási készségét.
</t>
  </si>
  <si>
    <t>Knowledge: 
Students acquire the special vocabulary of tourism sector in English.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Attitude:
They are open to acquire new information in English and make an effort to develop their foreign language skills and keep up working relations as well as co-operate with business partners using the English language . 
Responsibility, autonomy: 
They consider it important to develop their language skills in the English language persistently.</t>
  </si>
  <si>
    <t xml:space="preserve">Tudás:
Német nyelven megismerkedik a turisztikai ágazat működése, a turizmus hazai és nemzetközi piaca, a piac szereplői, a különböző típusú turisztikai vállalkozások (szálláshelyek, vendéglátóhelyek, szabadidős létesítmények) típusai, a turizmus alágazatainak és tevékenységeinek (utazásszervezés és közvetítés, térség-menedzsment szervezetei, egyéb szolgáltatók stb.) működése szakszókincsével.
Képesség: 
Képes a turisztikai és vendéglátó vállalkozások tevékenységének részleges vagy teljes körű tervezésére, szervezésére, irányítására és ellenőrzésére, a turizmus és a vendéglátás különféle területein jelentkező gazdasági problémák kezelésére és megoldására vonatkozó német szaknyelvi ismereteit alkalmazni.
Attitűd: 
Fogékony az új információk befogadására német nyelven, törekszik német nyelvű szakmai tudásának és munkakapcsolatainak fejlesztésére, valamint a piaci szereplőkkel német nyelven történő együttműködésre.
Felelősség, autonómia: 
Feladatokhoz kapcsolódóan folyamatosan fejleszti német nyelvű szövegalkotási készségét.
</t>
  </si>
  <si>
    <t>Knowledge: 
Students acquire the special vocabulary of tourism sector in German. The main topics of their studies include the following: the domestic and international market of tourism, different types of businesses in tourism (concerning accommodation, catering, leisure facilities), the characteristic features of its subsectors .
Ability:
They are able to plan, set up, run and control businesses in tourism and catering. They are also capable of using their special German language knowledge to manage and solve problems arising in the field of tourism and hospitality.
Attitude: 
They are open to acquire new information in German and make an effort to develop their foreign language skills and keep up working relations as well as co-operate with business partners using the German language.
Responsibility, autonomy: 
They consider it important to develop their language skills in the German language persistently.</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</si>
  <si>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angol nyelven megszerzett írásbeli és szóbeli üzleti szaknyelvi kommunikációs ismeretei gyakorlati alkalmazására. Képes történelmi, társadalmi, gazdasági, jogi és politikai kérdésekben az ismeretek önálló angol nyelvű befogadására. Képes eligazodni a szakirodalmakban, különös tekintettel a szakterminológiára. 
Attitűd:
Idegen nyelvi szakmai ismeretei birtokában törekszik a piaci résztvevőkkel angol nyelvű üzleti szóbeli és  írásbeli kommunikáció sikeres alkalmazására, a nemzetközi munkakapcsolatok bővítésére, a szolgáltatásokkal kapcsolatos angol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</si>
  <si>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English. Students can handle special literature, especially in terms of terminology.
Attitude: 
Having acquired the basics of special language, students strive to communicate with market actors, service providers and broaden international co-operation in the English language. They regard it as important to get to know and accept European and non-European cultures—based on their command of English for special purposes. Responsibility, autonomy: 
They use the knowledge acquired in their special field to improve themselves and their self-awareness.</t>
  </si>
  <si>
    <t>Tudás: 
Ismeri a gazdaság, kereskedelem, közgazdaság, pénzügy és az üzleti élet egyes területeinek alapvető szakkifejezéseit, fogalomkészletének minden fontosabb elemét, érti a nyelvi összefüggéseket. Rendelkezik a gazdaság területén szükséges szaknyelv ismeretével, valamint annak a szóbeli és írásbeli szakmai érintkezésben történő alkalmazási  szabályaival, szokásrendszerével.
Képesség: 
Képes német nyelven megszerzett írásbeli és szóbeli üzleti szaknyelvi kommunikációs ismeretei gyakorlati alkalmazására. Képes történelmi, társadalmi, gazdasági, jogi és politikai kérdésekben az ismeretek önálló német nyelvű befogadására. Képes eligazodni a szakirodalmakban, különös tekintettel a szakterminológiára. 
Attitűd:
Idegen nyelvi szakmai ismeretei birtokában törekszik a piaci résztvevőkkel német nyelvű üzleti szóbeli és  írásbeli kommunikáció sikeres alkalmazására, a nemzetközi munkakapcsolatok bővítésére, a szolgáltatásokkal kapcsolatos német nyelvű érintkezésre.  Igénye van az európai nemzeti kultúrák befogadására és az Európán kívüli kultúrák megismerésére idegennyelv-tudása segítségével. 
Felelősség, autonómia:
Szakterületén szerzett ismereteit alkalmazza önművelésében és önismeretében. </t>
  </si>
  <si>
    <t>Knowledge:
Students know fundamental terms of certain areas of economy, trade, finance and business and understand related linguistic connections. Students have a good command of the special language needed in the field of economy. They know how to use its special language orally and in writing.  
Competence: 
Students are able to put their specialised communication skills into practice both orally and in writing. They are also able to study and obtain information on history, society, economy, law and politics independently in German. Students can handle special literature, especially in terms of terminology.
Attitude: 
Having acquired the basics of special language, students strive to communicate with market actors, service providers and broaden international co-operation in the German language. They regard it as important to get to know and accept European and non-European cultures—based on their command of German for special purposes. Responsibility, autonomy: 
They use the knowledge acquired in their special field to improve themselves and their self-awareness.</t>
  </si>
  <si>
    <t>International and Hungarian cuisine and nutrition habits. Traditional Hungarian dishes, especially the specialties of the region. Getting to know some brandy routes (e.g. Szatmár-beregi pálinkaút). Healthy eating habits and traditions. French, Italian, English cuisine and nutritional habits. Preparation, mixing and flavoring of food. Configuration, shaping, formatting. Keeping dishes warm, preparing courses. Cold starters, warm appetizers. Garnishes, vegetable dihes, soups. Vegetarian food. Dishes made of fish, poultry, calves, beef, lamb and pork.</t>
  </si>
  <si>
    <t>Tudás:
A hallgató ismeri az üzleti élettel kapcsolatos alapvető angol nyelvű szakszókincset.
Képesség:
Az adott szakterületen képes angol nyelvű szakmai kommunikáció lefolytatására. Véleményét szóban (telefonálás, szerepjáték, érvelés, prezentáció) és írásban (üzleti levél, beszámoló) is képes kifejezni. Tud álláskereséshez angol nyelvű önéletrajzot és kísérőlevelet írni, ill. angol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</si>
  <si>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English language terminology related to the world of business.
Ability: 
Students can communicate about related topics in the English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English. 
Attitude: 
Based on their knowledge acquired during the course, students are interested to broaden their  knowledge related to their special field. 
Responsibility, autonomy: 
They use the knowledge acquired in their special field to improve themselves and their self-awareness.</t>
  </si>
  <si>
    <t>Tudás:
A hallgató ismeri az üzleti élettel kapcsolatos alapvető német nyelvű szakszókincset.
Képesség:
Az adott szakterületen képes német nyelvű szakmai kommunikáció lefolytatására. Véleményét szóban (telefonálás, szerepjáték, érvelés, prezentáció) és írásban (üzleti levél, beszámoló) is képes kifejezni. Tud álláskereséshez német nyelvű önéletrajzot és kísérőlevelet írni, ill. német nyelvű állásinterjún bemutatkozni, szakmai profilját bemutatni.
Attitűd:
A megszerzett idegen nyelvi tudás birtokában igénye van a szakterülettel kapcsolatos újabb ismeretanyagok elsajátítására.
Felelősség, autonómia:
Szakterületén szerzett ismereteit alkalmazza önművelésében és önismeretében. 
      </t>
  </si>
  <si>
    <t>Knowledge: 
Students know the German language terminology related to the world of business.
Ability: 
Students can communicate about related topics in the German language. They are able to express their opinion orally (e. g. when telephoning, making arguments or giving presentations) as well as in writing (e. g. in business correspondence or reports). They can also write a CV and a covering letter and participate in a job interview, introducing themselves and presenting their professional background in German. 
Attitude: 
Based on their knowledge acquired during the course, students are interested to broaden their  knowledge related to their special field. 
Responsibility, autonomy: 
They use the knowledge acquired in their special field to improve themselves and their self-awareness.</t>
  </si>
  <si>
    <t>Megismerik az egészség- és ökoturizmus területén megjelenő vendégek szolgáltatás iránti igényeit. Az egészségturizmus fogalma. Az ökoturizmus fogalma és filozófiája. A természeti adottságok egészségturisztikai szerepe. A Kárpát-medence termálturisztikai adottságai. Hazánk termálvizei és turisztikai hasznosításuk. Az egészség- és ökoturisztikai szolgáltatások típusai. Wellness, fitness, spa és gyógyturisztikai szolgáltatások. Az ökoturizmus kapcsolódási területei, a természetvédelmi jogszabályok. Nemzeti parkok, tanösvények, erdei iskolák, ökoturisztikai táborok. Ökoturizmus és környezeti nevelés. Ifjúsági turizmus és erdei iskolák szervezése. Ökoturizmus a régió vízfolyásain. Bioturisztikai gazdaságok, biotermékek a turisztikai rendezvényeken. A falusi, az öko- és a bioturizmus hatása egymásra, térségi lehetőségei. Az egészség- és ökoturizmus nemzetközi trendjei, fejlődési irányok. Esettanulmányok.</t>
  </si>
  <si>
    <t>Ismeri a projektekben, szervezetekben való együttműködés szabályait. Ismeri a turisztikai ágazat működésének alapelveit, sajátosságait, kapcsolódásait. Képes a szakirodalom önálló feldolgozására. Képes hatékonyan kommunikálni írásban és szóban. Képes következtetéseket levonni és azokat érveivel együtt világosan kommunikálni szakmai és laikus közönségnek egyaránt. Képes a szakterület informatikai ismereteinek alkalmazására. Fogékony az új ismeretekre, nyitott az együttműködésre. Környezettudatos és gyakorlatorientált szemléletű.</t>
  </si>
  <si>
    <t>Knowledge:
Students are familiar with the rules of cooperation in projects and organizations. They are aware of the principles, features and connections of the tourism industry. 
Ability:
They are capable of processing literature related to their field independently. They can communicate effectively in writing and orally.  They are able to draw conclusions and to communicate with their arguments in a clear way to professional and lay audience alike. They can apply IT skills in their field. 
Attitude:
Students are receptive to new knowledge and are open to cooperation. They are environmentally conscious and practice-oriented.</t>
  </si>
  <si>
    <t xml:space="preserve">Students need to get acquainted with the general principles of tour guiding, as well as the methods of planning and realizing sightseeing tours and day trips.  The personality and responsibility of the tour guide. The role of the guide and the guests, behaviour. The guide’s communication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</si>
  <si>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Tudás:
Ismeri a projektben, csapatban való együttműködés szabályait és etikai normáit. Ismeri a turizmus alágazatainak és tevékenységeinek működését. Ismeri a turizmushoz kapcsolódó más szak, tevékenységterület alapvető összefüggéseit. 
Képesség:
Képes projektet tervezni, szervezni és lebonyolítani. Képes szakszerű és hatékony kommunikációra szóban és írásban egyaránt. 
Attitűd:
Problémaérzékeny, konstruktív, együttműködő és kezdeményező. Környezettudatos és gyakorlatorientált a szemléletmódja. 
Autonómia/felelősség:
Döntéseiért felelősséget vállal. Önállóan vezet, szervez, irányít, és a csoport tagjaiért felelősséget vállal.</t>
  </si>
  <si>
    <t>Knowledge:
Students  know the rules and ethical norms of cooperating in projects and teams, as well as the operation of the sub-branches of tourism. They  understand the fundamental interrelations within other professions and scientific fields related to tourism. 
Ability:
They are able to plan, organize and implement projects. They can communicate professionally and effectively both orally and in writing. 
Attitude:
They are sensitive enough to identify problems, as well as constructive and ready to cooperate and initiate new methods. They are environmentally conscious and have a practice-oriented attitude. 
Autonomy/responsibility:
They feel responsible for their decisions. They are able to lead, organize and conduct individually, and feel responsible for the members of the group. </t>
  </si>
  <si>
    <t>An in-class test and a practical exam</t>
  </si>
  <si>
    <t xml:space="preserve">Tour Guiding </t>
  </si>
  <si>
    <t>Tudás: 
A hallgatók ismerik a szolgáltatástipológiák rendezőelvét, az egyes típusokat.
Képesség: 
Képesek megtervezni az egyes típusok kialakításához szükséges szervezeti folyamatokat, és képesek azokat koordinálni.
Képesek követni a turisztikai szektor szolgáltatás trendjeit, azok figyelembevételével kreatívan differenciálni az egyes turisztikai szolgáltatásokat. 
Attitűd: 
A minőségi munkavégzés érdekében probléma-érzékeny, proaktív magatartást tanúsít, projektben, csoportos feladatvégzés esetén konstruktív, együttműködő, kezdeményező.</t>
  </si>
  <si>
    <t xml:space="preserve">Knowledge:
Students are familiar with the  principle of the service hypotheses and its main types.
Ability:
They are able to plan the organizational processes required for the design of each type and be able to coordinate them.
They are able to follow the trends in the tourism sector service, while taking into account creatively the different individual tourism services.
Attitude:
In order to  perform quality work, students are  problem-sensitive, proactive whereas  in a project and in case of teamwork they are constructive, cooperative and initiating.
</t>
  </si>
  <si>
    <t>Venison and feathered game. Use of special condiments and berries (tarragon, thyme, sage, etc.).  Unique garnishes (knédli, bread dumplings, etc.) Unique bowls, finishing touches. Aperitifs, digestive drinks, drinks consumed with meals. Wines, champagne, beers. Cocktails, mixed and non-alcoholic drinks. With the necessary knowledge of food and drink, students gain knowledge of the specificities of individual nations, especially the Hungarian eating culture. They can offer food and drink, they can produce menus. They acquire a wide variety of methods of food preparation. They can recognize  the food stuffs in practice and their processability.</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</si>
  <si>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Stratégiai gondolkodás, önálló stílus kialakítása, lehetőségek meglátása. 
Attitűd: 
A hallgató érezni fogja az egyes gasztronómia irányok okát, ezzel egy átlátható percepciós térképet készít magában. 
Felelősség, önállóság:
 A hallgató önállóan és felelősségteljesen képes lesz saját ételeket készíteni, önállóan el tudja dönteni, milyen stílust kell képviselni.</t>
  </si>
  <si>
    <t>Knowledge: 
By completing the course,  students are able to present the Hungarian and international cuisine at a professional level. They know the past, the present as well as the trends of gastronomy. In addition to gastronomy, drink culture and unique features and quality assurance will be part of their knowledge. 
Ability:
Students possess the skills of strategic thinking, self-styling, and can recognize opportunities. 
Attitude: 
They feel the cause of each gastronomic orientation, thus creating a transparent perception map.
Responsibility, autonomy: 
Students are able to make their own food independently and responsibly, deciding what style to stand for.</t>
  </si>
  <si>
    <t xml:space="preserve">Desktop publishing </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</si>
  <si>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 tantárgyi program: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 bontás, levilágítás folyamata. Exportálás PDF dokumentumba.</t>
  </si>
  <si>
    <t xml:space="preserve">Tudás:
Ismerjék meg a hallgatók tipográfiai alapismereteket. Sajátítsák el az egyszerűbb és a professzionális kiadványok tervezéséhez és a nyomdai előkészítő munkák elvégzéséhez szükséges tudnivalókat. 
Képesség.
Legyenek képesek szórólapok, vagy akár több oldalas kiadványok előállítására, exportálni PDF formátumba, nyomdai előkészítésre. Tudják gyakorlatban alkalmazni a kiadványszerkesztő szoftvereket.
 </t>
  </si>
  <si>
    <t>Knowledge:
Students  acquire basic typographical knowledge. They learn about the design of simple and professional publications and gain necessary knowledge for  printing preparatory work. 
Ability:
They are able to produce flyers or even multi-page publications, export them to PDF format, ready for printing. They can apply publishing software in practice.</t>
  </si>
  <si>
    <t xml:space="preserve">An in-class test with a minimum passing rate of 50% and a home assignment. (Preparation of a high standard publication) </t>
  </si>
  <si>
    <t>Helping students acquiring knowledge in the field of economics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</si>
  <si>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</si>
  <si>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Ability: 
 Using the learned theories and methods  students are able to reveal, systematize and analyze facts and relationships, draw conclusions and express critical remarks. They are able to communicate their conclusions and results with a logical and clear argument to professional and lay audience.</t>
  </si>
  <si>
    <t>Design and Operation of Tourism Businesses</t>
  </si>
  <si>
    <t>A turisztikai vállalkozások alapítása, versenytárs elemzés. Az üzleti terv elemei speciálisan a turizmus szektorra vonatkozóan. A működés jellemzői, mikro és makro környezet. Minőségmenedzsment, Menedzsment. Változásmenedzsment. Döntéstámogatás és adatelemzés. Marketing pozícionálás. A turisztikai vállalkozás működtetése, szolgáltatások, árukapcsolások, fenntarthatóság, környezetbarát működtetés.</t>
  </si>
  <si>
    <t>Foundation of tourism enterprises, competitor analysis. Elements of the business plan related to the tourism sector. Features of operation, micro and macro environment. Quality Management, Management. Change Management. Decision support and data analysis. Marketing  positioning. Operation of the tourism business, services, bundling, sustainability, environmentally friendly operation.</t>
  </si>
  <si>
    <t>Tudás:
A hallgatók megtanulják a turisztikai cég alapítását, működtetését.
Képesség: 
Kialakul az üzleti szemlélet. 
Attitűd: 
A hallgató átlátja a folyamatokat és elhivatottságot érez a cég felé.
Önállóság, felelősség: 
A hallgató felelősen tud dönteni, és képes meghatározni a cég helyzetét a piacon.</t>
  </si>
  <si>
    <t>Knowledge: 
Students  learn how to set up and operate a tourism company. 
Ability: 
A business approach is developed. 
Attitude:
Students understand processes and feel a sense of commitment to the company. 
Autonomy, Responsibility: 
They can make a decision and can determine the company's position on the market.</t>
  </si>
  <si>
    <t xml:space="preserve">Tourism Administration </t>
  </si>
  <si>
    <t xml:space="preserve">In the course, students  get acquainted with the system of tourism, general questions and special features of the tourism development. Students acquire knowledge of the subsystems of the tourism system, the elements that make up the system, the characteristics of tourism demand and supply, tour operation and tourism marketing activities. They learn about travel motivations, travel habits, consumer trends, and target groups of tourists. They also get familiar with  international and domestic institutions of tourism.
</t>
  </si>
  <si>
    <t>A tantárgy keretében a hallgatók megismerik a turisztikai ágazat működésének elveit és jellemzőit, a hazai turizmusirányítást, annak változásait. Ismereteket szereznek a kormányzati intézményrendszerről, a turisztikai desztinációmenedzsment szervezetekről, non-profit és közhasznú szervezetekről, megyei és települési önkormányzatok turizmusfejlesztéssel összefüggő feladatairól és tevékenységeiről. Megismerik a hazai és EU-s jogszabályi előírásokat, a fogyasztóvédelem és környezetvédelem turizmussal összefüggő kapcsolódásait.</t>
  </si>
  <si>
    <t xml:space="preserve">In the course, students learn about the principles and characteristics of the tourism industry, the tourism management in Hungary and its changes. They acquire knowledge of governmental institutions, tourism destination management organizations, non-profit organizations, and the tasks and activities of county and municipal governments related to tourism development. They get familiar with domestic and EU regulatory requirements, consumer protection and environmental protection related to tourism.
</t>
  </si>
  <si>
    <t>Tudás: 
A hallgató megismeri és megtanulja a turisztikai szakigazgatás jogi hátterét és alkalmazását. 
Képesség: 
A hallgató képes lesz átlátni a hazai és a nemzetközi turizmus szereplőinek működését, jogszabályi hátterét, képes lesz beazonosítani a turizmusfejlesztés szintjeit.
Attitűd: 
Elhivatottság alakul ki. 
Felelősség: 
A hallgató önállóan tud döntéseket hozni és felelősségteljesen értelmezi a jogszabályokat.</t>
  </si>
  <si>
    <t>Knowledge: 
Students have a clear view on  the legal background and application of tourism administration. 
Ability: 
Students can understand the operation of the Hungarian and international actors of tourism, their legal background, and will be able to identify the levels of tourism development. 
Attitude: 
Students' commitment develops.
Responsibility: 
They can independently make decisions and interpret the law responsibly.</t>
  </si>
  <si>
    <t>A tárgy keretein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</si>
  <si>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A nemzetközi kereskedelem elméletei kereskedelempolitika nemzetközi fizetési mérleg, GATT és WTO árfolyampolitika, globalizáció</t>
  </si>
  <si>
    <t>Tudás: 
A hallgató megtanulja a hazai és nemzetközi turizmus rendszerét. Tisztában lesz a turizmus rendszerének működésével. 
Képesség: 
A stakeholderek azonosításának képessége alakul ki. 
Attitűd: 
Affinitás alakul ki a turizmus téma iránt. 
Önállóság: 
A hallgató képes lesz működtetni a stakeholderekkel a kapcsolatot.</t>
  </si>
  <si>
    <t>Knowledge: 
Students have a clear view on the system of domestic and international tourism. They understand the functioning of the tourism system.
Ability: 
Students' ability to identify stakeholders develops.
Attitude: 
Their affinity develops for tourism. 
Autonomy: 
Students are able to interact with stakeholders.</t>
  </si>
  <si>
    <t xml:space="preserve"> 2 évközi zárthelyi dolgozat 51 %-os teljesítése</t>
  </si>
  <si>
    <t>2 in-class tests  with a minimum passing rate of 51%</t>
  </si>
  <si>
    <t xml:space="preserve">During the practical course  students learn about the situations and methods of the practical adaptation of the theoretical knowledge previously acquired.
The purpose of the practice is to enable students to get acquainted with their professional work, engage in their day-to-day work, individually solve the tasks assigned to them by their managers and accumulate experience for their future work. They must be actively involved in the day-to-day activities of the organization, adapting to its work schedules.
</t>
  </si>
  <si>
    <t xml:space="preserve">Tudás:
Ismeri a projektben, teamben, munkaszervezetben való együttműködés, a projekt vezetés szabályait és etikai normáit. _x000D_
Képesség: 
A tanult elméletek és módszerek alkalmazásával tényeket és alapvető összefüggéseket képes feltárni, rendszerezni és elemezni, önálló következtetéseket, kritikai észrevételeket megfogalmazni, döntés-előkészítő javaslatokat készíteni, döntéseket hozni is. _x000D_
Képes a szakterülethez tartozó  informatikai ismeretek alkalmazására. 
Attitűd:_x000D_
Alkotó, kreatív önállósággal épít ki és kezdeményez új gyakorlati megoldásokat. _x000D_
Képes a turizmus és a vendéglátás különféle területein jelentkező gazdasági problémák kezelésére és megoldására._x000D_
Tudatosan vállalja és közvetíti szakmája etikai normáit._x000D_
</t>
  </si>
  <si>
    <t xml:space="preserve">Knowledge:
Students are familiar with  the rules and ethical standards of cooperation in a project and team or work organization and those of project management .
Ability:
By using the learned theories and methods,  students are able to reveal, organize and analyze facts and fundamental relationships, draw independent conclusions, make critical comments, make preparatory decisions, and make decisions.
They are able to apply IT skills in the field of specialization.
Attitude:
They are proactive, are characterized by creative self-reliance and initiate  new practical solutions.
They are able to handle and solve economic problems in various fields of tourism and hospitality.
 They consciously undertake and convey the ethical standards of their profession.
</t>
  </si>
  <si>
    <t>A tárgy keretein belül a hallgató megismerkedhet Európa és a többi kontinens idegenforgalmilag legfrekventáltabb régióinak gazdaság- és turizmusföldrajzával. Bemutatásra kerülnek az országok, régiók lakónak szokásai, kultúrája, turisztikai nevezetességei.</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</si>
  <si>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</si>
  <si>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</si>
  <si>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</si>
  <si>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students are able to draw proper conclusions and make suggestions to solve problems. </t>
  </si>
  <si>
    <t>A tantárgy keretében a hallgatók megismerkednek a turizmus rendszerével, általános kérdéseivel és speciális jellemzőivel, a turizmus fejlődésével. A hallgatók ismereteket szereznek a turizmus rendszer alrendszereiről, a rendszert alkotó elemeiről, a turisztikai kereslet és kínálat sajátosságairól, az utazásszervezés és turisztika marketingtevékenységről. Ismereteket szereznek az utazási motivációkról, az utazási szokásokról, a fogyasztói trendekről, a turisták célcsoportjairól. A turizmus nemzetközi és hazai intézményeit is megismerik a hallgatók.</t>
  </si>
  <si>
    <t>2 in-class tests with a minimum passing rate of 51%</t>
  </si>
  <si>
    <t>Pénzügytan (angol)</t>
  </si>
  <si>
    <t>Statisztika alapjai (angol)</t>
  </si>
  <si>
    <t>Turizmus rendszere (angol)</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</si>
  <si>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</si>
  <si>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</si>
  <si>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 xml:space="preserve">1. Évközi Zh dolgozat: 15 p.
2. Évközi Zh dolgozat: 15 p. 
Egyéni projektfeladat: 15 p.
Év végi Zh dolgozat: 55 p.
Összesen: 100 p.
Elégséges szint: 51%-tól
</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</si>
  <si>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</si>
  <si>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</si>
  <si>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</si>
  <si>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 xml:space="preserve">A tantárgy célja a „turizmus” szakterületen ismereteket szerző hallgatók szakdolgozat készítésének elősegítése.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ismeretalkotásról._x000D_
A hipotézisek felállítása, az adatbázisok használata, a kérdőív készítése, nyitott és zárt kérdések, a skálakérdések; a fókuszcsoport tervezése és lebonyolítása, az interjúk tervezése és lebonyolítása, a mélyinterjú._x000D_
</t>
  </si>
  <si>
    <t xml:space="preserve">The aim of the course is to help students acquiring professional knowledge in the field of tourism  how to prepare a thesis.  Within the scope of the subject, students  gain knowledge of the methods and requirements for collecting and using primary and secondary data and information related to the chosen research area, as well as opportunities for presenting primary information, on scientific knowledge creation._x000D_
The setting up of hypotheses, the use of databases, preparation of the questionnaire, open and closed questions, the range of issues. Designing and conducting focus groups, planning interviews and executing in-depth interviews._x000D_
</t>
  </si>
  <si>
    <t>Tudás: _x000D_
Megismeri a turizmushoz kapcsolódó más szakterületek tényeit, összefüggéseit._x000D_
Képesség: _x000D_
A tanult elméletek és módszerek alkalmazásával tényeket, összefüggéseket képes feltárni, rendszerezni és elemezni, következtetéseket, kritikai észrevételeket megfogalmazni. Képes következtetéseit, eredményeit, logikus és világos érveléssel érthetően kommunikálni szakmai és laikus közönség felé. _x000D_
Attitűd:_x000D_
Nyitott a gazdaságtudományok átfogó gondolkodásmódjának és gyakorlati működése alapvető jellemzőinek hiteles közvetítésére.</t>
  </si>
  <si>
    <t xml:space="preserve">Knowledge:_x000D_
Students become familiar with the facts and contexts of other fields related to tourism._x000D_
Ability: _x000D_
By using the learned theories and methods,  students are able to reveal, organize and analyze facts and fundamental relationships, draw independent conclusions and make critical comments. They are able to communicate their conclusions and results with a logical and clear argument to professional and lay audience._x000D_
Attitude:_x000D_
Students are open to the authentic transmission of the basic features of the comprehensive thinking and practical operation of economic sciences._x000D_
_x000D_
</t>
  </si>
  <si>
    <t xml:space="preserve">Consultation on a regular basis_x000D_
Prepared thesis_x000D_
</t>
  </si>
  <si>
    <t xml:space="preserve">1. Évközi Zh dolgozat: 15 p._x000D_
2. Évközi Zh dolgozat: 15 p. _x000D_
Egyéni projektfeladat: 15 p._x000D_
Év végi Zh dolgozat: 55 p._x000D_
Összesen: 100 p._x000D_
_x000D_
Elégséges szint: 51%-tól_x000D_
</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</si>
  <si>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</si>
  <si>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</si>
  <si>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</si>
  <si>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</si>
  <si>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</si>
  <si>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</si>
  <si>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</si>
  <si>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Attitűd: A minőségi munkavégzés érdekében probléma-érzékeny, proaktív magatartást tanúsít.
</t>
  </si>
  <si>
    <t>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Attitude: For quality work, it is problem-sensitive, proactive.</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</si>
  <si>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5.)Dr. Egri Imre- Dr. Hegedüs László Zsigmond- Dr. Nagy Andrea: Üzleti ismeretek EFOP 3.4.3 jegyzet MOOC_x000D_
</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</si>
  <si>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6.Tanyiné dr. Kocsis Anikó, Iszály Ferenc Zalán: Digitális alkalmazások, 2018. https://mooc.nye.hu
</t>
  </si>
  <si>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Attitűd: Törekszik tudásának és munkakapcsolatainak fejlesztésére, ebben munkatársaival való együttműködésre.
</t>
  </si>
  <si>
    <t>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Attitude: It strives to develop knowledge and work relationships with its collaborating colleagues.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</si>
  <si>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és protokoll jegyzet EFOP 3.5.1-16-2017-00017 NYE-DUÁL
</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</si>
  <si>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</si>
  <si>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 xml:space="preserve">Knowledge: </t>
    </r>
    <r>
      <rPr>
        <sz val="9"/>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rFont val="Arial"/>
        <family val="2"/>
        <charset val="238"/>
      </rPr>
      <t xml:space="preserve">Skills: </t>
    </r>
    <r>
      <rPr>
        <sz val="9"/>
        <rFont val="Arial"/>
        <family val="2"/>
        <charset val="238"/>
      </rPr>
      <t xml:space="preserve">They are able to apply the studied theoretical systems in practice, to produce a profit and loss account, and to evaluate the results.                                                         
</t>
    </r>
    <r>
      <rPr>
        <b/>
        <sz val="9"/>
        <rFont val="Arial"/>
        <family val="2"/>
        <charset val="238"/>
      </rPr>
      <t xml:space="preserve">Attitude: </t>
    </r>
    <r>
      <rPr>
        <sz val="9"/>
        <rFont val="Arial"/>
        <family val="2"/>
        <charset val="238"/>
      </rPr>
      <t>They are interested in knowing the ways of the practical application of accounting and in the changes in current legislation.</t>
    </r>
  </si>
  <si>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</si>
  <si>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</si>
  <si>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Az ipar 4.0 megjelenése és hatása a szektorban: e-turizmus, robotika a szállodaiparban.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</si>
  <si>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The appearance and impact of industry 4.0 on the tourism sector: e-tourism, robotics in the hotel industry.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t>
  </si>
  <si>
    <t>BAI0158</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</si>
  <si>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3.5.1-2017-00017 NYE-DUÁL                                                                                                            6. INTRODUCTION TO SOCIOLOGY
Lecture Notes
Dora Barabasne Dr. Karpati
University of Nyiregyhaza
Institute of Business And Management Sciences College associate professor
2018. Nyiregyhaza</t>
  </si>
</sst>
</file>

<file path=xl/styles.xml><?xml version="1.0" encoding="utf-8"?>
<styleSheet xmlns="http://schemas.openxmlformats.org/spreadsheetml/2006/main">
  <fonts count="16">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9"/>
      <name val="Arial"/>
      <family val="2"/>
      <charset val="238"/>
    </font>
    <font>
      <sz val="9"/>
      <color theme="1"/>
      <name val="Arial"/>
      <family val="2"/>
      <charset val="238"/>
    </font>
    <font>
      <b/>
      <sz val="9"/>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0" xfId="0" applyFont="1" applyAlignment="1">
      <alignment horizontal="left" vertical="top" wrapText="1"/>
    </xf>
    <xf numFmtId="0" fontId="12" fillId="0" borderId="0" xfId="0" applyFont="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13" fillId="0" borderId="6" xfId="0" applyFont="1" applyFill="1" applyBorder="1" applyAlignment="1">
      <alignment vertical="top"/>
    </xf>
    <xf numFmtId="0" fontId="13" fillId="0" borderId="6" xfId="0" applyFont="1" applyFill="1" applyBorder="1" applyAlignment="1">
      <alignment vertical="top" wrapText="1"/>
    </xf>
    <xf numFmtId="0" fontId="13" fillId="4" borderId="2" xfId="0" applyFont="1" applyFill="1" applyBorder="1" applyAlignment="1">
      <alignment vertical="top"/>
    </xf>
    <xf numFmtId="0" fontId="13" fillId="4" borderId="2" xfId="0" applyFont="1" applyFill="1" applyBorder="1" applyAlignment="1">
      <alignment vertical="top" wrapText="1"/>
    </xf>
    <xf numFmtId="0" fontId="13" fillId="0" borderId="4" xfId="0" applyFont="1" applyFill="1" applyBorder="1" applyAlignment="1">
      <alignment vertical="top"/>
    </xf>
    <xf numFmtId="0" fontId="13" fillId="0" borderId="2" xfId="0" applyFont="1" applyFill="1" applyBorder="1" applyAlignment="1">
      <alignment vertical="top"/>
    </xf>
    <xf numFmtId="0" fontId="13" fillId="0" borderId="2" xfId="0" applyFont="1" applyBorder="1" applyAlignment="1">
      <alignment vertical="top" wrapText="1"/>
    </xf>
    <xf numFmtId="0" fontId="13" fillId="0" borderId="2" xfId="0" applyNumberFormat="1" applyFont="1" applyBorder="1" applyAlignment="1">
      <alignment vertical="top" wrapText="1"/>
    </xf>
    <xf numFmtId="0" fontId="13" fillId="3" borderId="2" xfId="0" applyNumberFormat="1" applyFont="1" applyFill="1" applyBorder="1" applyAlignment="1">
      <alignment vertical="top" wrapText="1"/>
    </xf>
    <xf numFmtId="0" fontId="13"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4" fillId="0" borderId="0" xfId="0" applyFont="1" applyAlignment="1">
      <alignment vertical="top" wrapText="1"/>
    </xf>
    <xf numFmtId="0" fontId="13" fillId="4" borderId="4" xfId="0" applyFont="1" applyFill="1" applyBorder="1" applyAlignment="1">
      <alignment vertical="top"/>
    </xf>
    <xf numFmtId="0" fontId="13" fillId="3" borderId="5" xfId="0" applyFont="1" applyFill="1" applyBorder="1" applyAlignment="1">
      <alignment vertical="top" wrapText="1"/>
    </xf>
    <xf numFmtId="0" fontId="13" fillId="0" borderId="5" xfId="0" applyFont="1" applyBorder="1" applyAlignment="1">
      <alignmen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LP7YIXBU/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6"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60" t="s">
        <v>4</v>
      </c>
      <c r="C6" s="60"/>
      <c r="D6" s="60"/>
      <c r="E6" s="60"/>
    </row>
    <row r="7" spans="1:5" ht="30">
      <c r="A7" s="12" t="s">
        <v>5</v>
      </c>
      <c r="B7" s="60" t="s">
        <v>6</v>
      </c>
      <c r="C7" s="60"/>
      <c r="D7" s="60"/>
      <c r="E7" s="60"/>
    </row>
    <row r="8" spans="1:5" ht="15">
      <c r="A8" s="12"/>
      <c r="B8" s="13" t="s">
        <v>7</v>
      </c>
      <c r="C8" s="24" t="s">
        <v>8</v>
      </c>
      <c r="D8" s="33"/>
      <c r="E8" s="33"/>
    </row>
    <row r="9" spans="1:5">
      <c r="B9" s="14" t="s">
        <v>9</v>
      </c>
      <c r="C9" s="25" t="s">
        <v>10</v>
      </c>
      <c r="D9" s="15"/>
      <c r="E9" s="15"/>
    </row>
    <row r="10" spans="1:5">
      <c r="A10" s="11"/>
      <c r="B10" s="11" t="s">
        <v>11</v>
      </c>
      <c r="C10" s="25" t="s">
        <v>12</v>
      </c>
      <c r="D10" s="15"/>
      <c r="E10" s="15"/>
    </row>
    <row r="11" spans="1:5">
      <c r="A11" s="11"/>
      <c r="B11" s="11" t="s">
        <v>13</v>
      </c>
      <c r="C11" s="25" t="s">
        <v>14</v>
      </c>
      <c r="D11" s="15"/>
      <c r="E11" s="15"/>
    </row>
    <row r="12" spans="1:5">
      <c r="A12" s="11"/>
      <c r="B12" s="11" t="s">
        <v>15</v>
      </c>
      <c r="C12" s="25" t="s">
        <v>16</v>
      </c>
      <c r="D12" s="15"/>
      <c r="E12" s="15"/>
    </row>
    <row r="13" spans="1:5" ht="42.75">
      <c r="A13" s="31" t="s">
        <v>17</v>
      </c>
      <c r="B13" s="11" t="s">
        <v>18</v>
      </c>
      <c r="C13" s="12" t="s">
        <v>19</v>
      </c>
      <c r="D13" s="37" t="s">
        <v>20</v>
      </c>
      <c r="E13" s="23" t="s">
        <v>21</v>
      </c>
    </row>
    <row r="14" spans="1:5" ht="28.5">
      <c r="A14" s="11"/>
      <c r="B14" s="37" t="s">
        <v>22</v>
      </c>
      <c r="C14" s="61" t="s">
        <v>23</v>
      </c>
      <c r="D14" s="62"/>
      <c r="E14" s="23" t="s">
        <v>21</v>
      </c>
    </row>
    <row r="15" spans="1:5">
      <c r="A15" s="11"/>
      <c r="B15" s="11" t="s">
        <v>24</v>
      </c>
      <c r="C15" s="32" t="s">
        <v>25</v>
      </c>
      <c r="D15" s="30"/>
      <c r="E15" s="23" t="s">
        <v>21</v>
      </c>
    </row>
    <row r="16" spans="1:5" ht="42.75">
      <c r="A16" s="26" t="s">
        <v>26</v>
      </c>
      <c r="B16" s="27" t="s">
        <v>10</v>
      </c>
      <c r="C16" s="26" t="s">
        <v>27</v>
      </c>
      <c r="D16" s="28" t="s">
        <v>28</v>
      </c>
      <c r="E16" s="23" t="s">
        <v>21</v>
      </c>
    </row>
    <row r="17" spans="1:5" ht="28.5">
      <c r="A17" s="27"/>
      <c r="B17" s="28" t="s">
        <v>29</v>
      </c>
      <c r="C17" s="63" t="s">
        <v>30</v>
      </c>
      <c r="D17" s="64"/>
      <c r="E17" s="23" t="s">
        <v>21</v>
      </c>
    </row>
    <row r="18" spans="1:5">
      <c r="A18" s="27"/>
      <c r="B18" s="27" t="s">
        <v>16</v>
      </c>
      <c r="C18" s="27" t="s">
        <v>31</v>
      </c>
      <c r="D18" s="29"/>
      <c r="E18" s="23"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4"/>
  <sheetViews>
    <sheetView tabSelected="1" zoomScale="85" zoomScaleNormal="85" zoomScaleSheetLayoutView="40" zoomScalePageLayoutView="40" workbookViewId="0">
      <selection activeCell="A4" sqref="A4"/>
    </sheetView>
  </sheetViews>
  <sheetFormatPr defaultColWidth="0" defaultRowHeight="33.75" customHeight="1" zeroHeight="1"/>
  <cols>
    <col min="1" max="1" width="10.28515625" style="2" customWidth="1"/>
    <col min="2" max="2" width="23.5703125" style="2" customWidth="1"/>
    <col min="3" max="3" width="24.140625" style="2" customWidth="1"/>
    <col min="4" max="4" width="52.710937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62.28515625" style="2" customWidth="1"/>
    <col min="13" max="16384" width="32.7109375" style="3" hidden="1"/>
  </cols>
  <sheetData>
    <row r="1" spans="1:12" ht="33.75" customHeight="1">
      <c r="A1" s="8" t="s">
        <v>32</v>
      </c>
    </row>
    <row r="2" spans="1:12" s="7" customFormat="1" ht="33.75" customHeight="1">
      <c r="A2" s="38">
        <v>1</v>
      </c>
      <c r="B2" s="65">
        <v>2</v>
      </c>
      <c r="C2" s="65"/>
      <c r="D2" s="65">
        <v>3</v>
      </c>
      <c r="E2" s="65"/>
      <c r="F2" s="65">
        <v>4</v>
      </c>
      <c r="G2" s="65"/>
      <c r="H2" s="65">
        <v>5</v>
      </c>
      <c r="I2" s="65"/>
      <c r="J2" s="65">
        <v>6</v>
      </c>
      <c r="K2" s="65"/>
      <c r="L2" s="3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252">
      <c r="A4" s="41" t="s">
        <v>45</v>
      </c>
      <c r="B4" s="42" t="s">
        <v>46</v>
      </c>
      <c r="C4" s="39" t="s">
        <v>47</v>
      </c>
      <c r="D4" s="47" t="s">
        <v>48</v>
      </c>
      <c r="E4" s="39" t="s">
        <v>49</v>
      </c>
      <c r="F4" s="47" t="s">
        <v>50</v>
      </c>
      <c r="G4" s="39" t="s">
        <v>51</v>
      </c>
      <c r="H4" s="40" t="s">
        <v>9</v>
      </c>
      <c r="I4" s="39" t="str">
        <f>IF(ISBLANK(H4),"",VLOOKUP(H4,[1]Útmutató!$B$9:$C$12,2,FALSE))</f>
        <v>examination</v>
      </c>
      <c r="J4" s="47" t="s">
        <v>52</v>
      </c>
      <c r="K4" s="39" t="s">
        <v>53</v>
      </c>
      <c r="L4" s="47" t="s">
        <v>54</v>
      </c>
    </row>
    <row r="5" spans="1:12" ht="180">
      <c r="A5" s="53" t="s">
        <v>55</v>
      </c>
      <c r="B5" s="44" t="s">
        <v>56</v>
      </c>
      <c r="C5" s="39" t="s">
        <v>56</v>
      </c>
      <c r="D5" s="47" t="s">
        <v>57</v>
      </c>
      <c r="E5" s="39" t="s">
        <v>58</v>
      </c>
      <c r="F5" s="47" t="s">
        <v>534</v>
      </c>
      <c r="G5" s="39" t="s">
        <v>535</v>
      </c>
      <c r="H5" s="40" t="s">
        <v>9</v>
      </c>
      <c r="I5" s="39" t="str">
        <f>IF(ISBLANK(H5),"",VLOOKUP(H5,[1]Útmutató!$B$9:$C$12,2,FALSE))</f>
        <v>examination</v>
      </c>
      <c r="J5" s="47" t="s">
        <v>517</v>
      </c>
      <c r="K5" s="39" t="s">
        <v>516</v>
      </c>
      <c r="L5" s="47" t="s">
        <v>60</v>
      </c>
    </row>
    <row r="6" spans="1:12" ht="264">
      <c r="A6" s="53" t="s">
        <v>61</v>
      </c>
      <c r="B6" s="44" t="s">
        <v>62</v>
      </c>
      <c r="C6" s="39" t="s">
        <v>63</v>
      </c>
      <c r="D6" s="47" t="s">
        <v>64</v>
      </c>
      <c r="E6" s="39" t="s">
        <v>65</v>
      </c>
      <c r="F6" s="47" t="s">
        <v>66</v>
      </c>
      <c r="G6" s="39" t="s">
        <v>67</v>
      </c>
      <c r="H6" s="40" t="s">
        <v>9</v>
      </c>
      <c r="I6" s="39" t="str">
        <f>IF(ISBLANK(H6),"",VLOOKUP(H6,[1]Útmutató!$B$9:$C$12,2,FALSE))</f>
        <v>examination</v>
      </c>
      <c r="J6" s="47" t="s">
        <v>68</v>
      </c>
      <c r="K6" s="39" t="s">
        <v>69</v>
      </c>
      <c r="L6" s="47" t="s">
        <v>536</v>
      </c>
    </row>
    <row r="7" spans="1:12" ht="312">
      <c r="A7" s="45" t="s">
        <v>70</v>
      </c>
      <c r="B7" s="40" t="s">
        <v>71</v>
      </c>
      <c r="C7" s="39" t="s">
        <v>72</v>
      </c>
      <c r="D7" s="47" t="s">
        <v>73</v>
      </c>
      <c r="E7" s="39" t="s">
        <v>74</v>
      </c>
      <c r="F7" s="47" t="s">
        <v>75</v>
      </c>
      <c r="G7" s="39" t="s">
        <v>76</v>
      </c>
      <c r="H7" s="40" t="s">
        <v>11</v>
      </c>
      <c r="I7" s="39" t="str">
        <f>IF(ISBLANK(H7),"",VLOOKUP(H7,[1]Útmutató!$B$9:$C$12,2,FALSE))</f>
        <v>term grade</v>
      </c>
      <c r="J7" s="47" t="s">
        <v>77</v>
      </c>
      <c r="K7" s="39" t="s">
        <v>78</v>
      </c>
      <c r="L7" s="47" t="s">
        <v>537</v>
      </c>
    </row>
    <row r="8" spans="1:12" ht="204">
      <c r="A8" s="53" t="s">
        <v>79</v>
      </c>
      <c r="B8" s="44" t="s">
        <v>80</v>
      </c>
      <c r="C8" s="39" t="s">
        <v>81</v>
      </c>
      <c r="D8" s="47" t="s">
        <v>82</v>
      </c>
      <c r="E8" s="39" t="s">
        <v>83</v>
      </c>
      <c r="F8" s="47" t="s">
        <v>538</v>
      </c>
      <c r="G8" s="39" t="s">
        <v>539</v>
      </c>
      <c r="H8" s="40" t="s">
        <v>11</v>
      </c>
      <c r="I8" s="39" t="str">
        <f>IF(ISBLANK(H8),"",VLOOKUP(H8,[1]Útmutató!$B$9:$C$12,2,FALSE))</f>
        <v>term grade</v>
      </c>
      <c r="J8" s="47" t="s">
        <v>515</v>
      </c>
      <c r="K8" s="39" t="s">
        <v>516</v>
      </c>
      <c r="L8" s="47" t="s">
        <v>540</v>
      </c>
    </row>
    <row r="9" spans="1:12" ht="204">
      <c r="A9" s="53" t="s">
        <v>85</v>
      </c>
      <c r="B9" s="44" t="s">
        <v>86</v>
      </c>
      <c r="C9" s="39" t="s">
        <v>87</v>
      </c>
      <c r="D9" s="47" t="s">
        <v>88</v>
      </c>
      <c r="E9" s="39" t="s">
        <v>89</v>
      </c>
      <c r="F9" s="47" t="s">
        <v>90</v>
      </c>
      <c r="G9" s="39" t="s">
        <v>91</v>
      </c>
      <c r="H9" s="40" t="s">
        <v>9</v>
      </c>
      <c r="I9" s="39" t="str">
        <f>IF(ISBLANK(H9),"",VLOOKUP(H9,[1]Útmutató!$B$9:$C$12,2,FALSE))</f>
        <v>examination</v>
      </c>
      <c r="J9" s="47" t="s">
        <v>92</v>
      </c>
      <c r="K9" s="39" t="s">
        <v>93</v>
      </c>
      <c r="L9" s="47" t="s">
        <v>548</v>
      </c>
    </row>
    <row r="10" spans="1:12" ht="180">
      <c r="A10" s="43" t="s">
        <v>94</v>
      </c>
      <c r="B10" s="44" t="s">
        <v>95</v>
      </c>
      <c r="C10" s="39" t="s">
        <v>96</v>
      </c>
      <c r="D10" s="47" t="s">
        <v>97</v>
      </c>
      <c r="E10" s="39" t="s">
        <v>98</v>
      </c>
      <c r="F10" s="47" t="s">
        <v>99</v>
      </c>
      <c r="G10" s="39" t="s">
        <v>100</v>
      </c>
      <c r="H10" s="40" t="s">
        <v>11</v>
      </c>
      <c r="I10" s="39" t="str">
        <f>IF(ISBLANK(H10),"",VLOOKUP(H10,[1]Útmutató!$B$9:$C$12,2,FALSE))</f>
        <v>term grade</v>
      </c>
      <c r="J10" s="47" t="s">
        <v>101</v>
      </c>
      <c r="K10" s="39" t="s">
        <v>102</v>
      </c>
      <c r="L10" s="47" t="s">
        <v>103</v>
      </c>
    </row>
    <row r="11" spans="1:12" ht="204">
      <c r="A11" s="43" t="s">
        <v>104</v>
      </c>
      <c r="B11" s="44" t="s">
        <v>105</v>
      </c>
      <c r="C11" s="39" t="s">
        <v>106</v>
      </c>
      <c r="D11" s="47" t="s">
        <v>545</v>
      </c>
      <c r="E11" s="39" t="s">
        <v>546</v>
      </c>
      <c r="F11" s="47" t="s">
        <v>107</v>
      </c>
      <c r="G11" s="39" t="s">
        <v>108</v>
      </c>
      <c r="H11" s="40" t="s">
        <v>11</v>
      </c>
      <c r="I11" s="39" t="str">
        <f>IF(ISBLANK(H11),"",VLOOKUP(H11,[1]Útmutató!$B$9:$C$12,2,FALSE))</f>
        <v>term grade</v>
      </c>
      <c r="J11" s="47" t="s">
        <v>109</v>
      </c>
      <c r="K11" s="39" t="s">
        <v>110</v>
      </c>
      <c r="L11" s="47" t="s">
        <v>111</v>
      </c>
    </row>
    <row r="12" spans="1:12" ht="192">
      <c r="A12" s="45" t="s">
        <v>112</v>
      </c>
      <c r="B12" s="40" t="s">
        <v>113</v>
      </c>
      <c r="C12" s="39" t="s">
        <v>114</v>
      </c>
      <c r="D12" s="47" t="s">
        <v>115</v>
      </c>
      <c r="E12" s="54" t="s">
        <v>116</v>
      </c>
      <c r="F12" s="55" t="s">
        <v>117</v>
      </c>
      <c r="G12" s="54" t="s">
        <v>118</v>
      </c>
      <c r="H12" s="40" t="s">
        <v>9</v>
      </c>
      <c r="I12" s="39" t="str">
        <f>IF(ISBLANK(H12),"",VLOOKUP(H12,[1]Útmutató!$B$9:$C$12,2,FALSE))</f>
        <v>examination</v>
      </c>
      <c r="J12" s="47" t="s">
        <v>119</v>
      </c>
      <c r="K12" s="39" t="s">
        <v>120</v>
      </c>
      <c r="L12" s="47" t="s">
        <v>541</v>
      </c>
    </row>
    <row r="13" spans="1:12" ht="180">
      <c r="A13" s="53" t="s">
        <v>121</v>
      </c>
      <c r="B13" s="44" t="s">
        <v>122</v>
      </c>
      <c r="C13" s="39" t="s">
        <v>123</v>
      </c>
      <c r="D13" s="47" t="s">
        <v>124</v>
      </c>
      <c r="E13" s="39" t="s">
        <v>125</v>
      </c>
      <c r="F13" s="47" t="s">
        <v>126</v>
      </c>
      <c r="G13" s="39" t="s">
        <v>127</v>
      </c>
      <c r="H13" s="40" t="s">
        <v>11</v>
      </c>
      <c r="I13" s="39" t="str">
        <f>IF(ISBLANK(H13),"",VLOOKUP(H13,[1]Útmutató!$B$9:$C$12,2,FALSE))</f>
        <v>term grade</v>
      </c>
      <c r="J13" s="47" t="s">
        <v>128</v>
      </c>
      <c r="K13" s="39" t="s">
        <v>129</v>
      </c>
      <c r="L13" s="47" t="s">
        <v>130</v>
      </c>
    </row>
    <row r="14" spans="1:12" ht="240">
      <c r="A14" s="40" t="s">
        <v>131</v>
      </c>
      <c r="B14" s="40" t="s">
        <v>132</v>
      </c>
      <c r="C14" s="39" t="s">
        <v>133</v>
      </c>
      <c r="D14" s="47" t="s">
        <v>449</v>
      </c>
      <c r="E14" s="39" t="s">
        <v>134</v>
      </c>
      <c r="F14" s="47" t="s">
        <v>135</v>
      </c>
      <c r="G14" s="39" t="s">
        <v>450</v>
      </c>
      <c r="H14" s="40" t="s">
        <v>9</v>
      </c>
      <c r="I14" s="39" t="str">
        <f>IF(ISBLANK(H14),"",VLOOKUP(H14,Útmutató!$B$9:$C$12,2,FALSE))</f>
        <v>examination</v>
      </c>
      <c r="J14" s="47" t="s">
        <v>136</v>
      </c>
      <c r="K14" s="39" t="s">
        <v>137</v>
      </c>
      <c r="L14" s="47" t="s">
        <v>138</v>
      </c>
    </row>
    <row r="15" spans="1:12" ht="252">
      <c r="A15" s="46" t="s">
        <v>139</v>
      </c>
      <c r="B15" s="40" t="s">
        <v>140</v>
      </c>
      <c r="C15" s="39" t="s">
        <v>141</v>
      </c>
      <c r="D15" s="47" t="s">
        <v>142</v>
      </c>
      <c r="E15" s="39" t="s">
        <v>143</v>
      </c>
      <c r="F15" s="47" t="s">
        <v>144</v>
      </c>
      <c r="G15" s="39" t="s">
        <v>145</v>
      </c>
      <c r="H15" s="40" t="s">
        <v>11</v>
      </c>
      <c r="I15" s="39" t="str">
        <f>IF(ISBLANK(H15),"",VLOOKUP(H15,[1]Útmutató!$B$9:$C$12,2,FALSE))</f>
        <v>term grade</v>
      </c>
      <c r="J15" s="47" t="s">
        <v>146</v>
      </c>
      <c r="K15" s="39" t="s">
        <v>147</v>
      </c>
      <c r="L15" s="47" t="s">
        <v>148</v>
      </c>
    </row>
    <row r="16" spans="1:12" ht="300">
      <c r="A16" s="40" t="s">
        <v>149</v>
      </c>
      <c r="B16" s="40" t="s">
        <v>150</v>
      </c>
      <c r="C16" s="39" t="s">
        <v>151</v>
      </c>
      <c r="D16" s="47" t="s">
        <v>152</v>
      </c>
      <c r="E16" s="39" t="s">
        <v>153</v>
      </c>
      <c r="F16" s="47" t="s">
        <v>451</v>
      </c>
      <c r="G16" s="39" t="s">
        <v>452</v>
      </c>
      <c r="H16" s="40" t="s">
        <v>11</v>
      </c>
      <c r="I16" s="39" t="str">
        <f>IF(ISBLANK(H16),"",VLOOKUP(H16,Útmutató!$B$9:$C$12,2,FALSE))</f>
        <v>term grade</v>
      </c>
      <c r="J16" s="47" t="s">
        <v>154</v>
      </c>
      <c r="K16" s="39" t="s">
        <v>155</v>
      </c>
      <c r="L16" s="47" t="s">
        <v>156</v>
      </c>
    </row>
    <row r="17" spans="1:12" ht="336">
      <c r="A17" s="44" t="s">
        <v>157</v>
      </c>
      <c r="B17" s="40" t="s">
        <v>158</v>
      </c>
      <c r="C17" s="39" t="s">
        <v>159</v>
      </c>
      <c r="D17" s="47" t="s">
        <v>160</v>
      </c>
      <c r="E17" s="39" t="s">
        <v>161</v>
      </c>
      <c r="F17" s="47" t="s">
        <v>453</v>
      </c>
      <c r="G17" s="39" t="s">
        <v>454</v>
      </c>
      <c r="H17" s="40" t="s">
        <v>11</v>
      </c>
      <c r="I17" s="39" t="str">
        <f>IF(ISBLANK(H17),"",VLOOKUP(H17,Útmutató!$B$9:$C$12,2,FALSE))</f>
        <v>term grade</v>
      </c>
      <c r="J17" s="47" t="s">
        <v>162</v>
      </c>
      <c r="K17" s="39" t="s">
        <v>163</v>
      </c>
      <c r="L17" s="47" t="s">
        <v>164</v>
      </c>
    </row>
    <row r="18" spans="1:12" ht="192">
      <c r="A18" s="43" t="s">
        <v>165</v>
      </c>
      <c r="B18" s="44" t="s">
        <v>166</v>
      </c>
      <c r="C18" s="39" t="s">
        <v>167</v>
      </c>
      <c r="D18" s="47" t="s">
        <v>168</v>
      </c>
      <c r="E18" s="39" t="s">
        <v>169</v>
      </c>
      <c r="F18" s="47" t="s">
        <v>170</v>
      </c>
      <c r="G18" s="39" t="s">
        <v>171</v>
      </c>
      <c r="H18" s="40" t="s">
        <v>11</v>
      </c>
      <c r="I18" s="39" t="str">
        <f>IF(ISBLANK(H18),"",VLOOKUP(H18,[1]Útmutató!$B$9:$C$12,2,FALSE))</f>
        <v>term grade</v>
      </c>
      <c r="J18" s="47" t="s">
        <v>109</v>
      </c>
      <c r="K18" s="39" t="s">
        <v>110</v>
      </c>
      <c r="L18" s="47" t="s">
        <v>172</v>
      </c>
    </row>
    <row r="19" spans="1:12" ht="180">
      <c r="A19" s="43" t="s">
        <v>173</v>
      </c>
      <c r="B19" s="44" t="s">
        <v>174</v>
      </c>
      <c r="C19" s="39" t="s">
        <v>175</v>
      </c>
      <c r="D19" s="47" t="s">
        <v>176</v>
      </c>
      <c r="E19" s="39" t="s">
        <v>177</v>
      </c>
      <c r="F19" s="47" t="s">
        <v>178</v>
      </c>
      <c r="G19" s="39" t="s">
        <v>179</v>
      </c>
      <c r="H19" s="40" t="s">
        <v>9</v>
      </c>
      <c r="I19" s="39" t="str">
        <f>IF(ISBLANK(H19),"",VLOOKUP(H19,[1]Útmutató!$B$9:$C$12,2,FALSE))</f>
        <v>examination</v>
      </c>
      <c r="J19" s="47" t="s">
        <v>180</v>
      </c>
      <c r="K19" s="39" t="s">
        <v>181</v>
      </c>
      <c r="L19" s="47" t="s">
        <v>182</v>
      </c>
    </row>
    <row r="20" spans="1:12" s="52" customFormat="1" ht="234" customHeight="1">
      <c r="A20" s="51" t="s">
        <v>527</v>
      </c>
      <c r="B20" s="51" t="s">
        <v>528</v>
      </c>
      <c r="C20" s="50" t="s">
        <v>183</v>
      </c>
      <c r="D20" s="56" t="s">
        <v>529</v>
      </c>
      <c r="E20" s="57" t="s">
        <v>530</v>
      </c>
      <c r="F20" s="51" t="s">
        <v>533</v>
      </c>
      <c r="G20" s="50" t="s">
        <v>542</v>
      </c>
      <c r="H20" s="58" t="s">
        <v>9</v>
      </c>
      <c r="I20" s="50" t="s">
        <v>10</v>
      </c>
      <c r="J20" s="51" t="s">
        <v>531</v>
      </c>
      <c r="K20" s="50" t="s">
        <v>532</v>
      </c>
      <c r="L20" s="51" t="s">
        <v>543</v>
      </c>
    </row>
    <row r="21" spans="1:12" ht="216">
      <c r="A21" s="53" t="s">
        <v>184</v>
      </c>
      <c r="B21" s="44" t="s">
        <v>185</v>
      </c>
      <c r="C21" s="39" t="s">
        <v>186</v>
      </c>
      <c r="D21" s="47" t="s">
        <v>187</v>
      </c>
      <c r="E21" s="39" t="s">
        <v>188</v>
      </c>
      <c r="F21" s="47" t="s">
        <v>189</v>
      </c>
      <c r="G21" s="39" t="s">
        <v>190</v>
      </c>
      <c r="H21" s="40" t="s">
        <v>9</v>
      </c>
      <c r="I21" s="39" t="str">
        <f>IF(ISBLANK(H21),"",VLOOKUP(H21,[1]Útmutató!$B$9:$C$12,2,FALSE))</f>
        <v>examination</v>
      </c>
      <c r="J21" s="47" t="s">
        <v>191</v>
      </c>
      <c r="K21" s="39" t="s">
        <v>192</v>
      </c>
      <c r="L21" s="47" t="s">
        <v>193</v>
      </c>
    </row>
    <row r="22" spans="1:12" ht="144">
      <c r="A22" s="53" t="s">
        <v>194</v>
      </c>
      <c r="B22" s="44" t="s">
        <v>195</v>
      </c>
      <c r="C22" s="39" t="s">
        <v>196</v>
      </c>
      <c r="D22" s="47" t="s">
        <v>197</v>
      </c>
      <c r="E22" s="39" t="s">
        <v>198</v>
      </c>
      <c r="F22" s="47" t="s">
        <v>199</v>
      </c>
      <c r="G22" s="39" t="s">
        <v>200</v>
      </c>
      <c r="H22" s="40" t="s">
        <v>11</v>
      </c>
      <c r="I22" s="39" t="str">
        <f>IF(ISBLANK(H22),"",VLOOKUP(H22,[1]Útmutató!$B$9:$C$12,2,FALSE))</f>
        <v>term grade</v>
      </c>
      <c r="J22" s="47" t="s">
        <v>201</v>
      </c>
      <c r="K22" s="39" t="s">
        <v>202</v>
      </c>
      <c r="L22" s="47" t="s">
        <v>203</v>
      </c>
    </row>
    <row r="23" spans="1:12" ht="192">
      <c r="A23" s="43" t="s">
        <v>204</v>
      </c>
      <c r="B23" s="44" t="s">
        <v>205</v>
      </c>
      <c r="C23" s="39" t="s">
        <v>206</v>
      </c>
      <c r="D23" s="47" t="s">
        <v>505</v>
      </c>
      <c r="E23" s="39" t="s">
        <v>207</v>
      </c>
      <c r="F23" s="47" t="s">
        <v>208</v>
      </c>
      <c r="G23" s="39" t="s">
        <v>209</v>
      </c>
      <c r="H23" s="40" t="s">
        <v>9</v>
      </c>
      <c r="I23" s="39" t="str">
        <f>IF(ISBLANK(H23),"",VLOOKUP(H23,[1]Útmutató!$B$9:$C$12,2,FALSE))</f>
        <v>examination</v>
      </c>
      <c r="J23" s="47" t="s">
        <v>210</v>
      </c>
      <c r="K23" s="39" t="s">
        <v>211</v>
      </c>
      <c r="L23" s="47" t="s">
        <v>212</v>
      </c>
    </row>
    <row r="24" spans="1:12" ht="360">
      <c r="A24" s="44" t="s">
        <v>213</v>
      </c>
      <c r="B24" s="44" t="s">
        <v>214</v>
      </c>
      <c r="C24" s="39" t="s">
        <v>215</v>
      </c>
      <c r="D24" s="47" t="s">
        <v>216</v>
      </c>
      <c r="E24" s="39" t="s">
        <v>217</v>
      </c>
      <c r="F24" s="47" t="s">
        <v>455</v>
      </c>
      <c r="G24" s="39" t="s">
        <v>456</v>
      </c>
      <c r="H24" s="40" t="s">
        <v>218</v>
      </c>
      <c r="I24" s="39" t="str">
        <f>IF(ISBLANK(H24),"",VLOOKUP(H24,Útmutató!$B$9:$C$12,2,FALSE))</f>
        <v>term grade</v>
      </c>
      <c r="J24" s="47" t="s">
        <v>219</v>
      </c>
      <c r="K24" s="39" t="s">
        <v>286</v>
      </c>
      <c r="L24" s="47" t="s">
        <v>221</v>
      </c>
    </row>
    <row r="25" spans="1:12" ht="360">
      <c r="A25" s="44" t="s">
        <v>222</v>
      </c>
      <c r="B25" s="44" t="s">
        <v>223</v>
      </c>
      <c r="C25" s="39" t="s">
        <v>224</v>
      </c>
      <c r="D25" s="47" t="s">
        <v>225</v>
      </c>
      <c r="E25" s="39" t="s">
        <v>226</v>
      </c>
      <c r="F25" s="47" t="s">
        <v>457</v>
      </c>
      <c r="G25" s="39" t="s">
        <v>458</v>
      </c>
      <c r="H25" s="40" t="s">
        <v>11</v>
      </c>
      <c r="I25" s="39" t="str">
        <f>IF(ISBLANK(H25),"",VLOOKUP(H25,Útmutató!$B$9:$C$12,2,FALSE))</f>
        <v>term grade</v>
      </c>
      <c r="J25" s="47" t="s">
        <v>162</v>
      </c>
      <c r="K25" s="39" t="s">
        <v>163</v>
      </c>
      <c r="L25" s="47" t="s">
        <v>227</v>
      </c>
    </row>
    <row r="26" spans="1:12" ht="168">
      <c r="A26" s="44" t="s">
        <v>228</v>
      </c>
      <c r="B26" s="44" t="s">
        <v>229</v>
      </c>
      <c r="C26" s="39" t="s">
        <v>230</v>
      </c>
      <c r="D26" s="47" t="s">
        <v>231</v>
      </c>
      <c r="E26" s="39" t="s">
        <v>459</v>
      </c>
      <c r="F26" s="48" t="s">
        <v>519</v>
      </c>
      <c r="G26" s="49" t="s">
        <v>520</v>
      </c>
      <c r="H26" s="40" t="s">
        <v>11</v>
      </c>
      <c r="I26" s="39" t="str">
        <f>IF(ISBLANK(H26),"",VLOOKUP(H26,Útmutató!$B$9:$C$12,2,FALSE))</f>
        <v>term grade</v>
      </c>
      <c r="J26" s="47" t="s">
        <v>84</v>
      </c>
      <c r="K26" s="39" t="s">
        <v>59</v>
      </c>
      <c r="L26" s="47" t="s">
        <v>232</v>
      </c>
    </row>
    <row r="27" spans="1:12" ht="156">
      <c r="A27" s="43" t="s">
        <v>233</v>
      </c>
      <c r="B27" s="44" t="s">
        <v>234</v>
      </c>
      <c r="C27" s="39" t="s">
        <v>235</v>
      </c>
      <c r="D27" s="47" t="s">
        <v>236</v>
      </c>
      <c r="E27" s="39" t="s">
        <v>237</v>
      </c>
      <c r="F27" s="47" t="s">
        <v>238</v>
      </c>
      <c r="G27" s="39" t="s">
        <v>239</v>
      </c>
      <c r="H27" s="40" t="s">
        <v>11</v>
      </c>
      <c r="I27" s="39" t="str">
        <f>IF(ISBLANK(H27),"",VLOOKUP(H27,[1]Útmutató!$B$9:$C$12,2,FALSE))</f>
        <v>term grade</v>
      </c>
      <c r="J27" s="47" t="s">
        <v>240</v>
      </c>
      <c r="K27" s="39" t="s">
        <v>241</v>
      </c>
      <c r="L27" s="47" t="s">
        <v>242</v>
      </c>
    </row>
    <row r="28" spans="1:12" ht="276">
      <c r="A28" s="53" t="s">
        <v>243</v>
      </c>
      <c r="B28" s="44" t="s">
        <v>244</v>
      </c>
      <c r="C28" s="39" t="s">
        <v>245</v>
      </c>
      <c r="D28" s="47" t="s">
        <v>246</v>
      </c>
      <c r="E28" s="39" t="s">
        <v>247</v>
      </c>
      <c r="F28" s="47" t="s">
        <v>248</v>
      </c>
      <c r="G28" s="39" t="s">
        <v>249</v>
      </c>
      <c r="H28" s="40" t="s">
        <v>11</v>
      </c>
      <c r="I28" s="39" t="str">
        <f>IF(ISBLANK(H28),"",VLOOKUP(H28,[1]Útmutató!$B$9:$C$12,2,FALSE))</f>
        <v>term grade</v>
      </c>
      <c r="J28" s="47" t="s">
        <v>250</v>
      </c>
      <c r="K28" s="39" t="s">
        <v>251</v>
      </c>
      <c r="L28" s="47" t="s">
        <v>252</v>
      </c>
    </row>
    <row r="29" spans="1:12" ht="180">
      <c r="A29" s="53" t="s">
        <v>253</v>
      </c>
      <c r="B29" s="44" t="s">
        <v>254</v>
      </c>
      <c r="C29" s="39" t="s">
        <v>255</v>
      </c>
      <c r="D29" s="47" t="s">
        <v>256</v>
      </c>
      <c r="E29" s="39" t="s">
        <v>257</v>
      </c>
      <c r="F29" s="47" t="s">
        <v>258</v>
      </c>
      <c r="G29" s="39" t="s">
        <v>259</v>
      </c>
      <c r="H29" s="40" t="s">
        <v>11</v>
      </c>
      <c r="I29" s="39" t="str">
        <f>IF(ISBLANK(H29),"",VLOOKUP(H29,[1]Útmutató!$B$9:$C$12,2,FALSE))</f>
        <v>term grade</v>
      </c>
      <c r="J29" s="47" t="s">
        <v>260</v>
      </c>
      <c r="K29" s="39" t="s">
        <v>261</v>
      </c>
      <c r="L29" s="47" t="s">
        <v>262</v>
      </c>
    </row>
    <row r="30" spans="1:12" ht="180">
      <c r="A30" s="53" t="s">
        <v>263</v>
      </c>
      <c r="B30" s="44" t="s">
        <v>264</v>
      </c>
      <c r="C30" s="39" t="s">
        <v>265</v>
      </c>
      <c r="D30" s="47" t="s">
        <v>266</v>
      </c>
      <c r="E30" s="39" t="s">
        <v>267</v>
      </c>
      <c r="F30" s="47" t="s">
        <v>268</v>
      </c>
      <c r="G30" s="39" t="s">
        <v>269</v>
      </c>
      <c r="H30" s="40" t="s">
        <v>11</v>
      </c>
      <c r="I30" s="39" t="str">
        <f>IF(ISBLANK(H30),"",VLOOKUP(H30,[1]Útmutató!$B$9:$C$12,2,FALSE))</f>
        <v>term grade</v>
      </c>
      <c r="J30" s="47" t="s">
        <v>270</v>
      </c>
      <c r="K30" s="39" t="s">
        <v>271</v>
      </c>
      <c r="L30" s="47" t="s">
        <v>272</v>
      </c>
    </row>
    <row r="31" spans="1:12" ht="228">
      <c r="A31" s="43" t="s">
        <v>273</v>
      </c>
      <c r="B31" s="44" t="s">
        <v>274</v>
      </c>
      <c r="C31" s="39" t="s">
        <v>275</v>
      </c>
      <c r="D31" s="47" t="s">
        <v>276</v>
      </c>
      <c r="E31" s="39" t="s">
        <v>277</v>
      </c>
      <c r="F31" s="47" t="s">
        <v>278</v>
      </c>
      <c r="G31" s="39" t="s">
        <v>279</v>
      </c>
      <c r="H31" s="40" t="s">
        <v>9</v>
      </c>
      <c r="I31" s="39" t="str">
        <f>IF(ISBLANK(H31),"",VLOOKUP(H31,[1]Útmutató!$B$9:$C$12,2,FALSE))</f>
        <v>examination</v>
      </c>
      <c r="J31" s="47" t="s">
        <v>517</v>
      </c>
      <c r="K31" s="39" t="s">
        <v>516</v>
      </c>
      <c r="L31" s="47" t="s">
        <v>280</v>
      </c>
    </row>
    <row r="32" spans="1:12" ht="252">
      <c r="A32" s="44" t="s">
        <v>281</v>
      </c>
      <c r="B32" s="44" t="s">
        <v>282</v>
      </c>
      <c r="C32" s="39" t="s">
        <v>283</v>
      </c>
      <c r="D32" s="47" t="s">
        <v>284</v>
      </c>
      <c r="E32" s="39" t="s">
        <v>285</v>
      </c>
      <c r="F32" s="47" t="s">
        <v>460</v>
      </c>
      <c r="G32" s="39" t="s">
        <v>461</v>
      </c>
      <c r="H32" s="40" t="s">
        <v>11</v>
      </c>
      <c r="I32" s="39" t="str">
        <f>IF(ISBLANK(H32),"",VLOOKUP(H32,Útmutató!$B$9:$C$12,2,FALSE))</f>
        <v>term grade</v>
      </c>
      <c r="J32" s="47" t="s">
        <v>219</v>
      </c>
      <c r="K32" s="39" t="s">
        <v>286</v>
      </c>
      <c r="L32" s="47" t="s">
        <v>287</v>
      </c>
    </row>
    <row r="33" spans="1:12" ht="252">
      <c r="A33" s="44" t="s">
        <v>288</v>
      </c>
      <c r="B33" s="44" t="s">
        <v>289</v>
      </c>
      <c r="C33" s="39" t="s">
        <v>290</v>
      </c>
      <c r="D33" s="47" t="s">
        <v>291</v>
      </c>
      <c r="E33" s="39" t="s">
        <v>292</v>
      </c>
      <c r="F33" s="47" t="s">
        <v>462</v>
      </c>
      <c r="G33" s="39" t="s">
        <v>463</v>
      </c>
      <c r="H33" s="40" t="s">
        <v>11</v>
      </c>
      <c r="I33" s="39" t="str">
        <f>IF(ISBLANK(H33),"",VLOOKUP(H33,Útmutató!$B$9:$C$12,2,FALSE))</f>
        <v>term grade</v>
      </c>
      <c r="J33" s="47" t="s">
        <v>162</v>
      </c>
      <c r="K33" s="39" t="s">
        <v>293</v>
      </c>
      <c r="L33" s="47" t="s">
        <v>294</v>
      </c>
    </row>
    <row r="34" spans="1:12" ht="240">
      <c r="A34" s="46" t="s">
        <v>295</v>
      </c>
      <c r="B34" s="40" t="s">
        <v>296</v>
      </c>
      <c r="C34" s="39" t="s">
        <v>297</v>
      </c>
      <c r="D34" s="47" t="s">
        <v>298</v>
      </c>
      <c r="E34" s="39" t="s">
        <v>299</v>
      </c>
      <c r="F34" s="47" t="s">
        <v>300</v>
      </c>
      <c r="G34" s="39" t="s">
        <v>301</v>
      </c>
      <c r="H34" s="40" t="s">
        <v>11</v>
      </c>
      <c r="I34" s="39" t="str">
        <f>IF(ISBLANK(H34),"",VLOOKUP(H34,[1]Útmutató!$B$9:$C$12,2,FALSE))</f>
        <v>term grade</v>
      </c>
      <c r="J34" s="47" t="s">
        <v>517</v>
      </c>
      <c r="K34" s="39" t="s">
        <v>516</v>
      </c>
      <c r="L34" s="47" t="s">
        <v>302</v>
      </c>
    </row>
    <row r="35" spans="1:12" ht="252">
      <c r="A35" s="44" t="s">
        <v>303</v>
      </c>
      <c r="B35" s="44" t="s">
        <v>304</v>
      </c>
      <c r="C35" s="39" t="s">
        <v>305</v>
      </c>
      <c r="D35" s="47" t="s">
        <v>464</v>
      </c>
      <c r="E35" s="39" t="s">
        <v>306</v>
      </c>
      <c r="F35" s="47" t="s">
        <v>465</v>
      </c>
      <c r="G35" s="39" t="s">
        <v>466</v>
      </c>
      <c r="H35" s="40" t="s">
        <v>9</v>
      </c>
      <c r="I35" s="39" t="str">
        <f>IF(ISBLANK(H35),"",VLOOKUP(H35,Útmutató!$B$9:$C$12,2,FALSE))</f>
        <v>examination</v>
      </c>
      <c r="J35" s="47" t="s">
        <v>307</v>
      </c>
      <c r="K35" s="39" t="s">
        <v>308</v>
      </c>
      <c r="L35" s="47" t="s">
        <v>309</v>
      </c>
    </row>
    <row r="36" spans="1:12" ht="252">
      <c r="A36" s="53" t="s">
        <v>310</v>
      </c>
      <c r="B36" s="44" t="s">
        <v>311</v>
      </c>
      <c r="C36" s="39" t="s">
        <v>312</v>
      </c>
      <c r="D36" s="47" t="s">
        <v>313</v>
      </c>
      <c r="E36" s="39" t="s">
        <v>314</v>
      </c>
      <c r="F36" s="47" t="s">
        <v>315</v>
      </c>
      <c r="G36" s="39" t="s">
        <v>316</v>
      </c>
      <c r="H36" s="40" t="s">
        <v>11</v>
      </c>
      <c r="I36" s="39" t="str">
        <f>IF(ISBLANK(H36),"",VLOOKUP(H36,[1]Útmutató!$B$9:$C$12,2,FALSE))</f>
        <v>term grade</v>
      </c>
      <c r="J36" s="47" t="s">
        <v>270</v>
      </c>
      <c r="K36" s="39" t="s">
        <v>317</v>
      </c>
      <c r="L36" s="44" t="s">
        <v>518</v>
      </c>
    </row>
    <row r="37" spans="1:12" s="36" customFormat="1" ht="156">
      <c r="A37" s="45" t="s">
        <v>318</v>
      </c>
      <c r="B37" s="40" t="s">
        <v>319</v>
      </c>
      <c r="C37" s="39" t="s">
        <v>320</v>
      </c>
      <c r="D37" s="47" t="s">
        <v>321</v>
      </c>
      <c r="E37" s="39" t="s">
        <v>322</v>
      </c>
      <c r="F37" s="47" t="s">
        <v>323</v>
      </c>
      <c r="G37" s="39" t="s">
        <v>324</v>
      </c>
      <c r="H37" s="40" t="s">
        <v>9</v>
      </c>
      <c r="I37" s="39" t="str">
        <f>IF(ISBLANK(H37),"",VLOOKUP(H37,[2]Útmutató!$B$9:$C$12,2,FALSE))</f>
        <v>examination</v>
      </c>
      <c r="J37" s="47" t="s">
        <v>325</v>
      </c>
      <c r="K37" s="39" t="s">
        <v>326</v>
      </c>
      <c r="L37" s="47" t="s">
        <v>544</v>
      </c>
    </row>
    <row r="38" spans="1:12" ht="132">
      <c r="A38" s="43" t="s">
        <v>327</v>
      </c>
      <c r="B38" s="44" t="s">
        <v>328</v>
      </c>
      <c r="C38" s="39" t="s">
        <v>329</v>
      </c>
      <c r="D38" s="47" t="s">
        <v>330</v>
      </c>
      <c r="E38" s="39" t="s">
        <v>331</v>
      </c>
      <c r="F38" s="47" t="s">
        <v>332</v>
      </c>
      <c r="G38" s="39" t="s">
        <v>333</v>
      </c>
      <c r="H38" s="40" t="s">
        <v>11</v>
      </c>
      <c r="I38" s="39" t="str">
        <f>IF(ISBLANK(H38),"",VLOOKUP(H38,[1]Útmutató!$B$9:$C$12,2,FALSE))</f>
        <v>term grade</v>
      </c>
      <c r="J38" s="47" t="s">
        <v>334</v>
      </c>
      <c r="K38" s="39" t="s">
        <v>335</v>
      </c>
      <c r="L38" s="47" t="s">
        <v>336</v>
      </c>
    </row>
    <row r="39" spans="1:12" ht="240">
      <c r="A39" s="44" t="s">
        <v>337</v>
      </c>
      <c r="B39" s="44" t="s">
        <v>338</v>
      </c>
      <c r="C39" s="39" t="s">
        <v>471</v>
      </c>
      <c r="D39" s="47" t="s">
        <v>339</v>
      </c>
      <c r="E39" s="39" t="s">
        <v>467</v>
      </c>
      <c r="F39" s="47" t="s">
        <v>468</v>
      </c>
      <c r="G39" s="39" t="s">
        <v>469</v>
      </c>
      <c r="H39" s="40" t="s">
        <v>11</v>
      </c>
      <c r="I39" s="39" t="str">
        <f>IF(ISBLANK(H39),"",VLOOKUP(H39,Útmutató!$B$9:$C$12,2,FALSE))</f>
        <v>term grade</v>
      </c>
      <c r="J39" s="47" t="s">
        <v>340</v>
      </c>
      <c r="K39" s="39" t="s">
        <v>470</v>
      </c>
      <c r="L39" s="47" t="s">
        <v>341</v>
      </c>
    </row>
    <row r="40" spans="1:12" ht="192">
      <c r="A40" s="44" t="s">
        <v>342</v>
      </c>
      <c r="B40" s="44" t="s">
        <v>343</v>
      </c>
      <c r="C40" s="39" t="s">
        <v>344</v>
      </c>
      <c r="D40" s="47" t="s">
        <v>345</v>
      </c>
      <c r="E40" s="39" t="s">
        <v>346</v>
      </c>
      <c r="F40" s="47" t="s">
        <v>472</v>
      </c>
      <c r="G40" s="39" t="s">
        <v>473</v>
      </c>
      <c r="H40" s="40" t="s">
        <v>9</v>
      </c>
      <c r="I40" s="39" t="str">
        <f>IF(ISBLANK(H40),"",VLOOKUP(H40,Útmutató!$B$9:$C$12,2,FALSE))</f>
        <v>examination</v>
      </c>
      <c r="J40" s="47" t="s">
        <v>515</v>
      </c>
      <c r="K40" s="39" t="s">
        <v>516</v>
      </c>
      <c r="L40" s="47" t="s">
        <v>347</v>
      </c>
    </row>
    <row r="41" spans="1:12" ht="156">
      <c r="A41" s="43" t="s">
        <v>348</v>
      </c>
      <c r="B41" s="44" t="s">
        <v>349</v>
      </c>
      <c r="C41" s="39" t="s">
        <v>350</v>
      </c>
      <c r="D41" s="47" t="s">
        <v>496</v>
      </c>
      <c r="E41" s="39" t="s">
        <v>351</v>
      </c>
      <c r="F41" s="47" t="s">
        <v>352</v>
      </c>
      <c r="G41" s="39" t="s">
        <v>353</v>
      </c>
      <c r="H41" s="40" t="s">
        <v>9</v>
      </c>
      <c r="I41" s="39" t="str">
        <f>IF(ISBLANK(H41),"",VLOOKUP(H41,[1]Útmutató!$B$9:$C$12,2,FALSE))</f>
        <v>examination</v>
      </c>
      <c r="J41" s="47" t="s">
        <v>354</v>
      </c>
      <c r="K41" s="39" t="s">
        <v>355</v>
      </c>
      <c r="L41" s="47" t="s">
        <v>356</v>
      </c>
    </row>
    <row r="42" spans="1:12" ht="228">
      <c r="A42" s="44" t="s">
        <v>357</v>
      </c>
      <c r="B42" s="44" t="s">
        <v>358</v>
      </c>
      <c r="C42" s="39" t="s">
        <v>359</v>
      </c>
      <c r="D42" s="47" t="s">
        <v>360</v>
      </c>
      <c r="E42" s="39" t="s">
        <v>474</v>
      </c>
      <c r="F42" s="47" t="s">
        <v>475</v>
      </c>
      <c r="G42" s="39" t="s">
        <v>476</v>
      </c>
      <c r="H42" s="40" t="s">
        <v>11</v>
      </c>
      <c r="I42" s="39" t="str">
        <f>IF(ISBLANK(H42),"",VLOOKUP(H42,Útmutató!$B$9:$C$12,2,FALSE))</f>
        <v>term grade</v>
      </c>
      <c r="J42" s="47" t="s">
        <v>515</v>
      </c>
      <c r="K42" s="39" t="s">
        <v>516</v>
      </c>
      <c r="L42" s="47" t="s">
        <v>232</v>
      </c>
    </row>
    <row r="43" spans="1:12" s="35" customFormat="1" ht="252">
      <c r="A43" s="40" t="s">
        <v>547</v>
      </c>
      <c r="B43" s="59" t="s">
        <v>361</v>
      </c>
      <c r="C43" s="39" t="s">
        <v>362</v>
      </c>
      <c r="D43" s="47" t="s">
        <v>363</v>
      </c>
      <c r="E43" s="39" t="s">
        <v>364</v>
      </c>
      <c r="F43" s="47" t="s">
        <v>365</v>
      </c>
      <c r="G43" s="39" t="s">
        <v>366</v>
      </c>
      <c r="H43" s="40" t="s">
        <v>11</v>
      </c>
      <c r="I43" s="39" t="str">
        <f>IF(ISBLANK(H43),"",VLOOKUP(H43,[3]Útmutató!$B$9:$C$12,2,FALSE))</f>
        <v>term grade</v>
      </c>
      <c r="J43" s="47" t="s">
        <v>367</v>
      </c>
      <c r="K43" s="39" t="s">
        <v>368</v>
      </c>
      <c r="L43" s="47" t="s">
        <v>369</v>
      </c>
    </row>
    <row r="44" spans="1:12" ht="108">
      <c r="A44" s="53" t="s">
        <v>370</v>
      </c>
      <c r="B44" s="44" t="s">
        <v>371</v>
      </c>
      <c r="C44" s="39" t="s">
        <v>372</v>
      </c>
      <c r="D44" s="47" t="s">
        <v>373</v>
      </c>
      <c r="E44" s="39" t="s">
        <v>374</v>
      </c>
      <c r="F44" s="47" t="s">
        <v>375</v>
      </c>
      <c r="G44" s="39" t="s">
        <v>376</v>
      </c>
      <c r="H44" s="40" t="s">
        <v>11</v>
      </c>
      <c r="I44" s="39" t="str">
        <f>IF(ISBLANK(H44),"",VLOOKUP(H44,[1]Útmutató!$B$9:$C$12,2,FALSE))</f>
        <v>term grade</v>
      </c>
      <c r="J44" s="47" t="s">
        <v>377</v>
      </c>
      <c r="K44" s="39" t="s">
        <v>378</v>
      </c>
      <c r="L44" s="47" t="s">
        <v>379</v>
      </c>
    </row>
    <row r="45" spans="1:12" ht="252">
      <c r="A45" s="43" t="s">
        <v>380</v>
      </c>
      <c r="B45" s="44" t="s">
        <v>381</v>
      </c>
      <c r="C45" s="39" t="s">
        <v>382</v>
      </c>
      <c r="D45" s="47" t="s">
        <v>383</v>
      </c>
      <c r="E45" s="39" t="s">
        <v>384</v>
      </c>
      <c r="F45" s="47" t="s">
        <v>385</v>
      </c>
      <c r="G45" s="39" t="s">
        <v>386</v>
      </c>
      <c r="H45" s="40" t="s">
        <v>11</v>
      </c>
      <c r="I45" s="39" t="str">
        <f>IF(ISBLANK(H45),"",VLOOKUP(H45,[1]Útmutató!$B$9:$C$12,2,FALSE))</f>
        <v>term grade</v>
      </c>
      <c r="J45" s="47" t="s">
        <v>526</v>
      </c>
      <c r="K45" s="39" t="s">
        <v>516</v>
      </c>
      <c r="L45" s="47" t="s">
        <v>387</v>
      </c>
    </row>
    <row r="46" spans="1:12" ht="264">
      <c r="A46" s="44" t="s">
        <v>388</v>
      </c>
      <c r="B46" s="44" t="s">
        <v>389</v>
      </c>
      <c r="C46" s="39" t="s">
        <v>477</v>
      </c>
      <c r="D46" s="47" t="s">
        <v>478</v>
      </c>
      <c r="E46" s="39" t="s">
        <v>390</v>
      </c>
      <c r="F46" s="47" t="s">
        <v>479</v>
      </c>
      <c r="G46" s="39" t="s">
        <v>480</v>
      </c>
      <c r="H46" s="40" t="s">
        <v>11</v>
      </c>
      <c r="I46" s="39" t="str">
        <f>IF(ISBLANK(H46),"",VLOOKUP(H46,Útmutató!$B$9:$C$12,2,FALSE))</f>
        <v>term grade</v>
      </c>
      <c r="J46" s="47" t="s">
        <v>391</v>
      </c>
      <c r="K46" s="39" t="s">
        <v>481</v>
      </c>
      <c r="L46" s="47" t="s">
        <v>392</v>
      </c>
    </row>
    <row r="47" spans="1:12" s="35" customFormat="1" ht="144">
      <c r="A47" s="40" t="s">
        <v>393</v>
      </c>
      <c r="B47" s="40" t="s">
        <v>394</v>
      </c>
      <c r="C47" s="39" t="s">
        <v>395</v>
      </c>
      <c r="D47" s="55" t="s">
        <v>497</v>
      </c>
      <c r="E47" s="54" t="s">
        <v>396</v>
      </c>
      <c r="F47" s="55" t="s">
        <v>397</v>
      </c>
      <c r="G47" s="54" t="s">
        <v>398</v>
      </c>
      <c r="H47" s="40" t="s">
        <v>11</v>
      </c>
      <c r="I47" s="39" t="str">
        <f>IF(ISBLANK(H47),"",VLOOKUP(H47,[3]Útmutató!$B$9:$C$12,2,FALSE))</f>
        <v>term grade</v>
      </c>
      <c r="J47" s="55" t="s">
        <v>399</v>
      </c>
      <c r="K47" s="54" t="s">
        <v>400</v>
      </c>
      <c r="L47" s="55" t="s">
        <v>401</v>
      </c>
    </row>
    <row r="48" spans="1:12" ht="96">
      <c r="A48" s="44" t="s">
        <v>402</v>
      </c>
      <c r="B48" s="44" t="s">
        <v>403</v>
      </c>
      <c r="C48" s="39" t="s">
        <v>404</v>
      </c>
      <c r="D48" s="47" t="s">
        <v>405</v>
      </c>
      <c r="E48" s="39" t="s">
        <v>482</v>
      </c>
      <c r="F48" s="47" t="s">
        <v>483</v>
      </c>
      <c r="G48" s="39" t="s">
        <v>484</v>
      </c>
      <c r="H48" s="40" t="s">
        <v>11</v>
      </c>
      <c r="I48" s="39" t="s">
        <v>12</v>
      </c>
      <c r="J48" s="47" t="s">
        <v>406</v>
      </c>
      <c r="K48" s="39" t="s">
        <v>407</v>
      </c>
      <c r="L48" s="47" t="s">
        <v>408</v>
      </c>
    </row>
    <row r="49" spans="1:12" ht="132">
      <c r="A49" s="44" t="s">
        <v>409</v>
      </c>
      <c r="B49" s="44" t="s">
        <v>410</v>
      </c>
      <c r="C49" s="39" t="s">
        <v>485</v>
      </c>
      <c r="D49" s="47" t="s">
        <v>486</v>
      </c>
      <c r="E49" s="39" t="s">
        <v>487</v>
      </c>
      <c r="F49" s="47" t="s">
        <v>488</v>
      </c>
      <c r="G49" s="39" t="s">
        <v>489</v>
      </c>
      <c r="H49" s="40" t="s">
        <v>11</v>
      </c>
      <c r="I49" s="39" t="s">
        <v>12</v>
      </c>
      <c r="J49" s="47" t="s">
        <v>515</v>
      </c>
      <c r="K49" s="39" t="s">
        <v>516</v>
      </c>
      <c r="L49" s="47" t="s">
        <v>411</v>
      </c>
    </row>
    <row r="50" spans="1:12" ht="168">
      <c r="A50" s="44" t="s">
        <v>412</v>
      </c>
      <c r="B50" s="44" t="s">
        <v>413</v>
      </c>
      <c r="C50" s="39" t="s">
        <v>490</v>
      </c>
      <c r="D50" s="47" t="s">
        <v>492</v>
      </c>
      <c r="E50" s="39" t="s">
        <v>493</v>
      </c>
      <c r="F50" s="47" t="s">
        <v>494</v>
      </c>
      <c r="G50" s="39" t="s">
        <v>495</v>
      </c>
      <c r="H50" s="40" t="s">
        <v>9</v>
      </c>
      <c r="I50" s="39" t="s">
        <v>10</v>
      </c>
      <c r="J50" s="47" t="s">
        <v>515</v>
      </c>
      <c r="K50" s="39" t="s">
        <v>516</v>
      </c>
      <c r="L50" s="47" t="s">
        <v>414</v>
      </c>
    </row>
    <row r="51" spans="1:12" ht="144">
      <c r="A51" s="44" t="s">
        <v>415</v>
      </c>
      <c r="B51" s="44" t="s">
        <v>416</v>
      </c>
      <c r="C51" s="39" t="s">
        <v>417</v>
      </c>
      <c r="D51" s="47" t="s">
        <v>510</v>
      </c>
      <c r="E51" s="39" t="s">
        <v>491</v>
      </c>
      <c r="F51" s="47" t="s">
        <v>498</v>
      </c>
      <c r="G51" s="39" t="s">
        <v>499</v>
      </c>
      <c r="H51" s="40" t="s">
        <v>11</v>
      </c>
      <c r="I51" s="39" t="s">
        <v>12</v>
      </c>
      <c r="J51" s="47" t="s">
        <v>500</v>
      </c>
      <c r="K51" s="39" t="s">
        <v>501</v>
      </c>
      <c r="L51" s="47" t="s">
        <v>418</v>
      </c>
    </row>
    <row r="52" spans="1:12" ht="276">
      <c r="A52" s="44" t="s">
        <v>419</v>
      </c>
      <c r="B52" s="44" t="s">
        <v>420</v>
      </c>
      <c r="C52" s="39" t="s">
        <v>421</v>
      </c>
      <c r="D52" s="47" t="s">
        <v>422</v>
      </c>
      <c r="E52" s="39" t="s">
        <v>502</v>
      </c>
      <c r="F52" s="47" t="s">
        <v>503</v>
      </c>
      <c r="G52" s="39" t="s">
        <v>504</v>
      </c>
      <c r="H52" s="40" t="s">
        <v>11</v>
      </c>
      <c r="I52" s="39" t="str">
        <f>IF(ISBLANK(H52),"",VLOOKUP(H52,Útmutató!$B$9:$C$12,2,FALSE))</f>
        <v>term grade</v>
      </c>
      <c r="J52" s="47" t="s">
        <v>423</v>
      </c>
      <c r="K52" s="39" t="s">
        <v>424</v>
      </c>
      <c r="L52" s="47" t="s">
        <v>425</v>
      </c>
    </row>
    <row r="53" spans="1:12" s="36" customFormat="1" ht="205.5" customHeight="1">
      <c r="A53" s="44" t="s">
        <v>426</v>
      </c>
      <c r="B53" s="44" t="s">
        <v>427</v>
      </c>
      <c r="C53" s="39" t="s">
        <v>428</v>
      </c>
      <c r="D53" s="48" t="s">
        <v>521</v>
      </c>
      <c r="E53" s="49" t="s">
        <v>522</v>
      </c>
      <c r="F53" s="48" t="s">
        <v>523</v>
      </c>
      <c r="G53" s="49" t="s">
        <v>524</v>
      </c>
      <c r="H53" s="40" t="s">
        <v>11</v>
      </c>
      <c r="I53" s="39" t="s">
        <v>12</v>
      </c>
      <c r="J53" s="47" t="s">
        <v>429</v>
      </c>
      <c r="K53" s="39" t="s">
        <v>525</v>
      </c>
      <c r="L53" s="47" t="s">
        <v>430</v>
      </c>
    </row>
    <row r="54" spans="1:12" ht="324">
      <c r="A54" s="45" t="s">
        <v>431</v>
      </c>
      <c r="B54" s="40" t="s">
        <v>432</v>
      </c>
      <c r="C54" s="39" t="s">
        <v>433</v>
      </c>
      <c r="D54" s="47" t="s">
        <v>434</v>
      </c>
      <c r="E54" s="39" t="s">
        <v>435</v>
      </c>
      <c r="F54" s="47" t="s">
        <v>436</v>
      </c>
      <c r="G54" s="39" t="s">
        <v>437</v>
      </c>
      <c r="H54" s="40" t="s">
        <v>11</v>
      </c>
      <c r="I54" s="39" t="str">
        <f>IF(ISBLANK(H54),"",VLOOKUP(H54,[1]Útmutató!$B$9:$C$12,2,FALSE))</f>
        <v>term grade</v>
      </c>
      <c r="J54" s="47" t="s">
        <v>219</v>
      </c>
      <c r="K54" s="39" t="s">
        <v>220</v>
      </c>
      <c r="L54" s="47" t="s">
        <v>438</v>
      </c>
    </row>
    <row r="55" spans="1:12" ht="180">
      <c r="A55" s="45" t="s">
        <v>439</v>
      </c>
      <c r="B55" s="40" t="s">
        <v>440</v>
      </c>
      <c r="C55" s="39" t="s">
        <v>441</v>
      </c>
      <c r="D55" s="47" t="s">
        <v>57</v>
      </c>
      <c r="E55" s="39" t="s">
        <v>58</v>
      </c>
      <c r="F55" s="47" t="s">
        <v>534</v>
      </c>
      <c r="G55" s="39" t="s">
        <v>535</v>
      </c>
      <c r="H55" s="40" t="s">
        <v>9</v>
      </c>
      <c r="I55" s="39" t="str">
        <f>IF(ISBLANK(H55),"",VLOOKUP(H55,[1]Útmutató!$B$9:$C$12,2,FALSE))</f>
        <v>examination</v>
      </c>
      <c r="J55" s="47" t="s">
        <v>517</v>
      </c>
      <c r="K55" s="39" t="s">
        <v>516</v>
      </c>
      <c r="L55" s="47" t="s">
        <v>442</v>
      </c>
    </row>
    <row r="56" spans="1:12" ht="252">
      <c r="A56" s="40" t="s">
        <v>443</v>
      </c>
      <c r="B56" s="44" t="s">
        <v>512</v>
      </c>
      <c r="C56" s="39" t="s">
        <v>186</v>
      </c>
      <c r="D56" s="47" t="s">
        <v>187</v>
      </c>
      <c r="E56" s="39" t="s">
        <v>188</v>
      </c>
      <c r="F56" s="47" t="s">
        <v>506</v>
      </c>
      <c r="G56" s="39" t="s">
        <v>507</v>
      </c>
      <c r="H56" s="40" t="s">
        <v>9</v>
      </c>
      <c r="I56" s="39" t="str">
        <f>IF(ISBLANK(H56),"",VLOOKUP(H56,Útmutató!$B$9:$C$12,2,FALSE))</f>
        <v>examination</v>
      </c>
      <c r="J56" s="47" t="s">
        <v>444</v>
      </c>
      <c r="K56" s="39" t="s">
        <v>192</v>
      </c>
      <c r="L56" s="47" t="s">
        <v>445</v>
      </c>
    </row>
    <row r="57" spans="1:12" ht="252">
      <c r="A57" s="40" t="s">
        <v>446</v>
      </c>
      <c r="B57" s="44" t="s">
        <v>513</v>
      </c>
      <c r="C57" s="39" t="s">
        <v>141</v>
      </c>
      <c r="D57" s="47" t="s">
        <v>142</v>
      </c>
      <c r="E57" s="39" t="s">
        <v>143</v>
      </c>
      <c r="F57" s="47" t="s">
        <v>508</v>
      </c>
      <c r="G57" s="39" t="s">
        <v>509</v>
      </c>
      <c r="H57" s="40" t="s">
        <v>11</v>
      </c>
      <c r="I57" s="39" t="str">
        <f>IF(ISBLANK(H57),"",VLOOKUP(H57,Útmutató!$B$9:$C$12,2,FALSE))</f>
        <v>term grade</v>
      </c>
      <c r="J57" s="47" t="s">
        <v>146</v>
      </c>
      <c r="K57" s="39" t="s">
        <v>147</v>
      </c>
      <c r="L57" s="47" t="s">
        <v>148</v>
      </c>
    </row>
    <row r="58" spans="1:12" ht="144">
      <c r="A58" s="40" t="s">
        <v>447</v>
      </c>
      <c r="B58" s="44" t="s">
        <v>514</v>
      </c>
      <c r="C58" s="39" t="s">
        <v>417</v>
      </c>
      <c r="D58" s="47" t="s">
        <v>510</v>
      </c>
      <c r="E58" s="39" t="s">
        <v>491</v>
      </c>
      <c r="F58" s="47" t="s">
        <v>498</v>
      </c>
      <c r="G58" s="39" t="s">
        <v>499</v>
      </c>
      <c r="H58" s="40" t="s">
        <v>11</v>
      </c>
      <c r="I58" s="39" t="s">
        <v>12</v>
      </c>
      <c r="J58" s="47" t="s">
        <v>500</v>
      </c>
      <c r="K58" s="39" t="s">
        <v>511</v>
      </c>
      <c r="L58" s="47" t="s">
        <v>448</v>
      </c>
    </row>
    <row r="59" spans="1:12" ht="33.75" hidden="1" customHeight="1">
      <c r="A59" s="17"/>
      <c r="B59" s="17"/>
      <c r="C59" s="18"/>
      <c r="D59" s="17"/>
      <c r="E59" s="18"/>
      <c r="F59" s="17"/>
      <c r="G59" s="18"/>
      <c r="H59" s="34"/>
      <c r="I59" s="18" t="str">
        <f>IF(ISBLANK(H59),"",VLOOKUP(H59,Útmutató!$B$9:$C$12,2,FALSE))</f>
        <v/>
      </c>
      <c r="J59" s="17"/>
      <c r="K59" s="18"/>
      <c r="L59" s="17"/>
    </row>
    <row r="60" spans="1:12" ht="33.75" hidden="1" customHeight="1">
      <c r="A60" s="17"/>
      <c r="B60" s="17"/>
      <c r="C60" s="18"/>
      <c r="D60" s="17"/>
      <c r="E60" s="18"/>
      <c r="F60" s="17"/>
      <c r="G60" s="18"/>
      <c r="H60" s="34"/>
      <c r="I60" s="18" t="str">
        <f>IF(ISBLANK(H60),"",VLOOKUP(H60,Útmutató!$B$9:$C$12,2,FALSE))</f>
        <v/>
      </c>
      <c r="J60" s="17"/>
      <c r="K60" s="18"/>
      <c r="L60" s="17"/>
    </row>
    <row r="61" spans="1:12" ht="33.75" hidden="1" customHeight="1">
      <c r="A61" s="17"/>
      <c r="B61" s="17"/>
      <c r="C61" s="18"/>
      <c r="D61" s="17"/>
      <c r="E61" s="18"/>
      <c r="F61" s="17"/>
      <c r="G61" s="18"/>
      <c r="H61" s="34"/>
      <c r="I61" s="18" t="str">
        <f>IF(ISBLANK(H61),"",VLOOKUP(H61,Útmutató!$B$9:$C$12,2,FALSE))</f>
        <v/>
      </c>
      <c r="J61" s="17"/>
      <c r="K61" s="18"/>
      <c r="L61" s="17"/>
    </row>
    <row r="62" spans="1:12" ht="33.75" hidden="1" customHeight="1">
      <c r="A62" s="17"/>
      <c r="B62" s="17"/>
      <c r="C62" s="18"/>
      <c r="D62" s="17"/>
      <c r="E62" s="18"/>
      <c r="F62" s="17"/>
      <c r="G62" s="18"/>
      <c r="H62" s="34"/>
      <c r="I62" s="18" t="str">
        <f>IF(ISBLANK(H62),"",VLOOKUP(H62,Útmutató!$B$9:$C$12,2,FALSE))</f>
        <v/>
      </c>
      <c r="J62" s="17"/>
      <c r="K62" s="18"/>
      <c r="L62" s="17"/>
    </row>
    <row r="63" spans="1:12" ht="33.75" hidden="1" customHeight="1">
      <c r="A63" s="17"/>
      <c r="B63" s="17"/>
      <c r="C63" s="18"/>
      <c r="D63" s="17"/>
      <c r="E63" s="18"/>
      <c r="F63" s="17"/>
      <c r="G63" s="18"/>
      <c r="H63" s="34"/>
      <c r="I63" s="18" t="str">
        <f>IF(ISBLANK(H63),"",VLOOKUP(H63,Útmutató!$B$9:$C$12,2,FALSE))</f>
        <v/>
      </c>
      <c r="J63" s="17"/>
      <c r="K63" s="18"/>
      <c r="L63" s="17"/>
    </row>
    <row r="64" spans="1:12" ht="33.75" hidden="1" customHeight="1">
      <c r="A64" s="17"/>
      <c r="B64" s="17"/>
      <c r="C64" s="18"/>
      <c r="D64" s="17"/>
      <c r="E64" s="18"/>
      <c r="F64" s="17"/>
      <c r="G64" s="18"/>
      <c r="H64" s="34"/>
      <c r="I64" s="18" t="str">
        <f>IF(ISBLANK(H64),"",VLOOKUP(H64,Útmutató!$B$9:$C$12,2,FALSE))</f>
        <v/>
      </c>
      <c r="J64" s="17"/>
      <c r="K64" s="18"/>
      <c r="L64" s="17"/>
    </row>
    <row r="65" spans="1:12" ht="33.75" hidden="1" customHeight="1">
      <c r="A65" s="17"/>
      <c r="B65" s="17"/>
      <c r="C65" s="18"/>
      <c r="D65" s="17"/>
      <c r="E65" s="18"/>
      <c r="F65" s="17"/>
      <c r="G65" s="18"/>
      <c r="H65" s="34"/>
      <c r="I65" s="18" t="str">
        <f>IF(ISBLANK(H65),"",VLOOKUP(H65,Útmutató!$B$9:$C$12,2,FALSE))</f>
        <v/>
      </c>
      <c r="J65" s="17"/>
      <c r="K65" s="18"/>
      <c r="L65" s="17"/>
    </row>
    <row r="66" spans="1:12" ht="33.75" hidden="1" customHeight="1">
      <c r="A66" s="17"/>
      <c r="B66" s="17"/>
      <c r="C66" s="18"/>
      <c r="D66" s="17"/>
      <c r="E66" s="18"/>
      <c r="F66" s="17"/>
      <c r="G66" s="18"/>
      <c r="H66" s="34"/>
      <c r="I66" s="18" t="str">
        <f>IF(ISBLANK(H66),"",VLOOKUP(H66,Útmutató!$B$9:$C$12,2,FALSE))</f>
        <v/>
      </c>
      <c r="J66" s="17"/>
      <c r="K66" s="18"/>
      <c r="L66" s="17"/>
    </row>
    <row r="67" spans="1:12" ht="33.75" hidden="1" customHeight="1">
      <c r="A67" s="17"/>
      <c r="B67" s="17"/>
      <c r="C67" s="18"/>
      <c r="D67" s="17"/>
      <c r="E67" s="18"/>
      <c r="F67" s="17"/>
      <c r="G67" s="18"/>
      <c r="H67" s="34"/>
      <c r="I67" s="18" t="str">
        <f>IF(ISBLANK(H67),"",VLOOKUP(H67,Útmutató!$B$9:$C$12,2,FALSE))</f>
        <v/>
      </c>
      <c r="J67" s="17"/>
      <c r="K67" s="18"/>
      <c r="L67" s="17"/>
    </row>
    <row r="68" spans="1:12" ht="33.75" hidden="1" customHeight="1">
      <c r="A68" s="17"/>
      <c r="B68" s="17"/>
      <c r="C68" s="18"/>
      <c r="D68" s="17"/>
      <c r="E68" s="18"/>
      <c r="F68" s="17"/>
      <c r="G68" s="18"/>
      <c r="H68" s="34"/>
      <c r="I68" s="18" t="str">
        <f>IF(ISBLANK(H68),"",VLOOKUP(H68,Útmutató!$B$9:$C$12,2,FALSE))</f>
        <v/>
      </c>
      <c r="J68" s="17"/>
      <c r="K68" s="18"/>
      <c r="L68" s="17"/>
    </row>
    <row r="69" spans="1:12" ht="33.75" hidden="1" customHeight="1">
      <c r="A69" s="19"/>
      <c r="B69" s="19"/>
      <c r="C69" s="20"/>
      <c r="D69" s="19"/>
      <c r="E69" s="20"/>
      <c r="F69" s="19"/>
      <c r="G69" s="20"/>
      <c r="H69" s="34"/>
      <c r="I69" s="18" t="str">
        <f>IF(ISBLANK(H69),"",VLOOKUP(H69,Útmutató!$B$9:$C$12,2,FALSE))</f>
        <v/>
      </c>
      <c r="J69" s="19"/>
      <c r="K69" s="20"/>
      <c r="L69" s="19"/>
    </row>
    <row r="70" spans="1:12" ht="33.75" hidden="1" customHeight="1">
      <c r="A70" s="21"/>
      <c r="B70" s="21"/>
      <c r="C70" s="22"/>
      <c r="D70" s="21"/>
      <c r="E70" s="21"/>
      <c r="F70" s="21"/>
      <c r="G70" s="21"/>
      <c r="H70" s="21"/>
      <c r="I70" s="21"/>
      <c r="J70" s="21"/>
      <c r="K70" s="21"/>
      <c r="L70" s="21"/>
    </row>
    <row r="71" spans="1:12" ht="33.75" hidden="1" customHeight="1">
      <c r="A71" s="21"/>
      <c r="B71" s="21"/>
      <c r="C71" s="22"/>
      <c r="D71" s="21"/>
      <c r="E71" s="21"/>
      <c r="F71" s="21"/>
      <c r="G71" s="21"/>
      <c r="H71" s="21"/>
      <c r="I71" s="21"/>
      <c r="J71" s="21"/>
      <c r="K71" s="21"/>
      <c r="L71" s="21"/>
    </row>
    <row r="72" spans="1:12" ht="33.75" hidden="1" customHeight="1">
      <c r="A72" s="21"/>
      <c r="B72" s="21"/>
      <c r="C72" s="22"/>
      <c r="D72" s="21"/>
      <c r="E72" s="21"/>
      <c r="F72" s="21"/>
      <c r="G72" s="21"/>
      <c r="H72" s="21"/>
      <c r="I72" s="21"/>
      <c r="J72" s="21"/>
      <c r="K72" s="21"/>
      <c r="L72" s="21"/>
    </row>
    <row r="73" spans="1:12" ht="33.75" hidden="1" customHeight="1">
      <c r="A73" s="21"/>
      <c r="B73" s="21"/>
      <c r="C73" s="22"/>
      <c r="D73" s="21"/>
      <c r="E73" s="21"/>
      <c r="F73" s="21"/>
      <c r="G73" s="21"/>
      <c r="H73" s="21"/>
      <c r="I73" s="21"/>
      <c r="J73" s="21"/>
      <c r="K73" s="21"/>
      <c r="L73" s="21"/>
    </row>
    <row r="74" spans="1:12" ht="33.75" hidden="1" customHeight="1">
      <c r="A74" s="21"/>
      <c r="B74" s="21"/>
      <c r="C74" s="22"/>
      <c r="D74" s="21"/>
      <c r="E74" s="21"/>
      <c r="F74" s="21"/>
      <c r="G74" s="21"/>
      <c r="H74" s="21"/>
      <c r="I74" s="21"/>
      <c r="J74" s="21"/>
      <c r="K74" s="21"/>
      <c r="L74" s="21"/>
    </row>
    <row r="75" spans="1:12" ht="33.75" hidden="1" customHeight="1">
      <c r="A75" s="21"/>
      <c r="B75" s="21"/>
      <c r="C75" s="22"/>
      <c r="D75" s="21"/>
      <c r="E75" s="21"/>
      <c r="F75" s="21"/>
      <c r="G75" s="21"/>
      <c r="H75" s="21"/>
      <c r="I75" s="21"/>
      <c r="J75" s="21"/>
      <c r="K75" s="21"/>
      <c r="L75" s="21"/>
    </row>
    <row r="76" spans="1:12" ht="33.75" hidden="1" customHeight="1">
      <c r="A76" s="21"/>
      <c r="B76" s="21"/>
      <c r="C76" s="22"/>
      <c r="D76" s="21"/>
      <c r="E76" s="21"/>
      <c r="F76" s="21"/>
      <c r="G76" s="21"/>
      <c r="H76" s="21"/>
      <c r="I76" s="21"/>
      <c r="J76" s="21"/>
      <c r="K76" s="21"/>
      <c r="L76" s="21"/>
    </row>
    <row r="77" spans="1:12" ht="33.75" hidden="1" customHeight="1">
      <c r="A77" s="21"/>
      <c r="B77" s="21"/>
      <c r="C77" s="22"/>
      <c r="D77" s="21"/>
      <c r="E77" s="21"/>
      <c r="F77" s="21"/>
      <c r="G77" s="21"/>
      <c r="H77" s="21"/>
      <c r="I77" s="21"/>
      <c r="J77" s="21"/>
      <c r="K77" s="21"/>
      <c r="L77" s="21"/>
    </row>
    <row r="78" spans="1:12" ht="33.75" hidden="1" customHeight="1">
      <c r="A78" s="21"/>
      <c r="B78" s="21"/>
      <c r="C78" s="22"/>
      <c r="D78" s="21"/>
      <c r="E78" s="21"/>
      <c r="F78" s="21"/>
      <c r="G78" s="21"/>
      <c r="H78" s="21"/>
      <c r="I78" s="21"/>
      <c r="J78" s="21"/>
      <c r="K78" s="21"/>
      <c r="L78" s="21"/>
    </row>
    <row r="79" spans="1:12" ht="33.75" hidden="1" customHeight="1">
      <c r="A79" s="21"/>
      <c r="B79" s="21"/>
      <c r="C79" s="22"/>
      <c r="D79" s="21"/>
      <c r="E79" s="21"/>
      <c r="F79" s="21"/>
      <c r="G79" s="21"/>
      <c r="H79" s="21"/>
      <c r="I79" s="21"/>
      <c r="J79" s="21"/>
      <c r="K79" s="21"/>
      <c r="L79" s="21"/>
    </row>
    <row r="80" spans="1:12" ht="33.75" hidden="1" customHeight="1">
      <c r="A80" s="21"/>
      <c r="B80" s="21"/>
      <c r="C80" s="22"/>
      <c r="D80" s="21"/>
      <c r="E80" s="21"/>
      <c r="F80" s="21"/>
      <c r="G80" s="21"/>
      <c r="H80" s="21"/>
      <c r="I80" s="21"/>
      <c r="J80" s="21"/>
      <c r="K80" s="21"/>
      <c r="L80" s="21"/>
    </row>
    <row r="81" spans="1:12" ht="33.75" hidden="1" customHeight="1">
      <c r="A81" s="21"/>
      <c r="B81" s="21"/>
      <c r="C81" s="22"/>
      <c r="D81" s="21"/>
      <c r="E81" s="21"/>
      <c r="F81" s="21"/>
      <c r="G81" s="21"/>
      <c r="H81" s="21"/>
      <c r="I81" s="21"/>
      <c r="J81" s="21"/>
      <c r="K81" s="21"/>
      <c r="L81" s="21"/>
    </row>
    <row r="82" spans="1:12" ht="33.75" hidden="1" customHeight="1">
      <c r="A82" s="21"/>
      <c r="B82" s="21"/>
      <c r="C82" s="22"/>
      <c r="D82" s="21"/>
      <c r="E82" s="21"/>
      <c r="F82" s="21"/>
      <c r="G82" s="21"/>
      <c r="H82" s="21"/>
      <c r="I82" s="21"/>
      <c r="J82" s="21"/>
      <c r="K82" s="21"/>
      <c r="L82" s="21"/>
    </row>
    <row r="83" spans="1:12" ht="33.75" hidden="1" customHeight="1">
      <c r="A83" s="21"/>
      <c r="B83" s="21"/>
      <c r="C83" s="22"/>
      <c r="D83" s="21"/>
      <c r="E83" s="21"/>
      <c r="F83" s="21"/>
      <c r="G83" s="21"/>
      <c r="H83" s="21"/>
      <c r="I83" s="21"/>
      <c r="J83" s="21"/>
      <c r="K83" s="21"/>
      <c r="L83" s="21"/>
    </row>
    <row r="84" spans="1:12" ht="33.75" hidden="1" customHeight="1">
      <c r="A84" s="21"/>
      <c r="B84" s="21"/>
      <c r="C84" s="22"/>
      <c r="D84" s="21"/>
      <c r="E84" s="21"/>
      <c r="F84" s="21"/>
      <c r="G84" s="21"/>
      <c r="H84" s="21"/>
      <c r="I84" s="21"/>
      <c r="J84" s="21"/>
      <c r="K84" s="21"/>
      <c r="L84" s="21"/>
    </row>
    <row r="85" spans="1:12" ht="33.75" hidden="1" customHeight="1">
      <c r="A85" s="21"/>
      <c r="B85" s="21"/>
      <c r="C85" s="22"/>
      <c r="D85" s="21"/>
      <c r="E85" s="21"/>
      <c r="F85" s="21"/>
      <c r="G85" s="21"/>
      <c r="H85" s="21"/>
      <c r="I85" s="21"/>
      <c r="J85" s="21"/>
      <c r="K85" s="21"/>
      <c r="L85" s="21"/>
    </row>
    <row r="86" spans="1:12" ht="33.75" hidden="1" customHeight="1">
      <c r="A86" s="21"/>
      <c r="B86" s="21"/>
      <c r="C86" s="22"/>
      <c r="D86" s="21"/>
      <c r="E86" s="21"/>
      <c r="F86" s="21"/>
      <c r="G86" s="21"/>
      <c r="H86" s="21"/>
      <c r="I86" s="21"/>
      <c r="J86" s="21"/>
      <c r="K86" s="21"/>
      <c r="L86" s="21"/>
    </row>
    <row r="87" spans="1:12" ht="33.75" hidden="1" customHeight="1">
      <c r="A87" s="21"/>
      <c r="B87" s="21"/>
      <c r="C87" s="22"/>
      <c r="D87" s="21"/>
      <c r="E87" s="21"/>
      <c r="F87" s="21"/>
      <c r="G87" s="21"/>
      <c r="H87" s="21"/>
      <c r="I87" s="21"/>
      <c r="J87" s="21"/>
      <c r="K87" s="21"/>
      <c r="L87" s="21"/>
    </row>
    <row r="88" spans="1:12" ht="33.75" hidden="1" customHeight="1">
      <c r="A88" s="21"/>
      <c r="B88" s="21"/>
      <c r="C88" s="22"/>
      <c r="D88" s="21"/>
      <c r="E88" s="21"/>
      <c r="F88" s="21"/>
      <c r="G88" s="21"/>
      <c r="H88" s="21"/>
      <c r="I88" s="21"/>
      <c r="J88" s="21"/>
      <c r="K88" s="21"/>
      <c r="L88" s="21"/>
    </row>
    <row r="89" spans="1:12" ht="33.75" hidden="1" customHeight="1">
      <c r="A89" s="21"/>
      <c r="B89" s="21"/>
      <c r="C89" s="21"/>
      <c r="D89" s="21"/>
      <c r="E89" s="21"/>
      <c r="F89" s="21"/>
      <c r="G89" s="21"/>
      <c r="H89" s="21"/>
      <c r="I89" s="21"/>
      <c r="J89" s="21"/>
      <c r="K89" s="21"/>
      <c r="L89" s="21"/>
    </row>
    <row r="90" spans="1:12" ht="33.75" hidden="1" customHeight="1">
      <c r="A90" s="21"/>
      <c r="B90" s="21"/>
      <c r="C90" s="21"/>
      <c r="D90" s="21"/>
      <c r="E90" s="21"/>
      <c r="F90" s="21"/>
      <c r="G90" s="21"/>
      <c r="H90" s="21"/>
      <c r="I90" s="21"/>
      <c r="J90" s="21"/>
      <c r="K90" s="21"/>
      <c r="L90" s="21"/>
    </row>
    <row r="91" spans="1:12" ht="33.75" hidden="1" customHeight="1">
      <c r="A91" s="6"/>
      <c r="B91" s="6"/>
      <c r="C91" s="6"/>
      <c r="D91" s="6"/>
      <c r="E91" s="6"/>
      <c r="F91" s="6"/>
      <c r="G91" s="6"/>
      <c r="H91" s="6"/>
      <c r="I91" s="6"/>
      <c r="J91" s="6"/>
      <c r="K91" s="6"/>
      <c r="L91" s="6"/>
    </row>
    <row r="92" spans="1:12" ht="33.75" hidden="1" customHeight="1">
      <c r="A92" s="6"/>
      <c r="B92" s="6"/>
      <c r="C92" s="6"/>
      <c r="D92" s="6"/>
      <c r="E92" s="6"/>
      <c r="F92" s="6"/>
      <c r="G92" s="6"/>
      <c r="H92" s="6"/>
      <c r="I92" s="6"/>
      <c r="J92" s="6"/>
      <c r="K92" s="6"/>
      <c r="L92" s="6"/>
    </row>
    <row r="93" spans="1:12" ht="33.75" hidden="1" customHeight="1">
      <c r="A93" s="6"/>
      <c r="B93" s="6"/>
      <c r="C93" s="6"/>
      <c r="D93" s="6"/>
      <c r="E93" s="6"/>
      <c r="F93" s="6"/>
      <c r="G93" s="6"/>
      <c r="H93" s="6"/>
      <c r="I93" s="6"/>
      <c r="J93" s="6"/>
      <c r="K93" s="6"/>
      <c r="L93" s="6"/>
    </row>
    <row r="94" spans="1:12" ht="33.75" hidden="1" customHeight="1">
      <c r="A94" s="6"/>
      <c r="B94" s="6"/>
      <c r="C94" s="6"/>
      <c r="D94" s="6"/>
      <c r="E94" s="6"/>
      <c r="F94" s="6"/>
      <c r="G94" s="6"/>
      <c r="H94" s="6"/>
      <c r="I94" s="6"/>
      <c r="J94" s="6"/>
      <c r="K94" s="6"/>
      <c r="L94" s="6"/>
    </row>
    <row r="95" spans="1:12" ht="33.75" hidden="1" customHeight="1">
      <c r="A95" s="6"/>
      <c r="B95" s="6"/>
      <c r="C95" s="6"/>
      <c r="D95" s="6"/>
      <c r="E95" s="6"/>
      <c r="F95" s="6"/>
      <c r="G95" s="6"/>
      <c r="H95" s="6"/>
      <c r="I95" s="6"/>
      <c r="J95" s="6"/>
      <c r="K95" s="6"/>
      <c r="L95" s="6"/>
    </row>
    <row r="96" spans="1:12" ht="33.75" hidden="1" customHeight="1">
      <c r="A96" s="6"/>
      <c r="B96" s="6"/>
      <c r="C96" s="6"/>
      <c r="D96" s="6"/>
      <c r="E96" s="6"/>
      <c r="F96" s="6"/>
      <c r="G96" s="6"/>
      <c r="H96" s="6"/>
      <c r="I96" s="6"/>
      <c r="J96" s="6"/>
      <c r="K96" s="6"/>
      <c r="L96" s="6"/>
    </row>
    <row r="97" spans="1:12" ht="33.75" hidden="1" customHeight="1">
      <c r="A97" s="6"/>
      <c r="B97" s="6"/>
      <c r="C97" s="6"/>
      <c r="D97" s="6"/>
      <c r="E97" s="6"/>
      <c r="F97" s="6"/>
      <c r="G97" s="6"/>
      <c r="H97" s="6"/>
      <c r="I97" s="6"/>
      <c r="J97" s="6"/>
      <c r="K97" s="6"/>
      <c r="L97" s="6"/>
    </row>
    <row r="98" spans="1:12" ht="33.75" hidden="1" customHeight="1">
      <c r="A98" s="6"/>
      <c r="B98" s="6"/>
      <c r="C98" s="6"/>
      <c r="D98" s="6"/>
      <c r="E98" s="6"/>
      <c r="F98" s="6"/>
      <c r="G98" s="6"/>
      <c r="H98" s="6"/>
      <c r="I98" s="6"/>
      <c r="J98" s="6"/>
      <c r="K98" s="6"/>
      <c r="L98" s="6"/>
    </row>
    <row r="99" spans="1:12" ht="33.75" hidden="1" customHeight="1">
      <c r="A99" s="6"/>
      <c r="B99" s="6"/>
      <c r="C99" s="6"/>
      <c r="D99" s="6"/>
      <c r="E99" s="6"/>
      <c r="F99" s="6"/>
      <c r="G99" s="6"/>
      <c r="H99" s="6"/>
      <c r="I99" s="6"/>
      <c r="J99" s="6"/>
      <c r="K99" s="6"/>
      <c r="L99" s="6"/>
    </row>
    <row r="100" spans="1:12" ht="33.75" hidden="1" customHeight="1">
      <c r="A100" s="6"/>
      <c r="B100" s="6"/>
      <c r="C100" s="6"/>
      <c r="D100" s="6"/>
      <c r="E100" s="6"/>
      <c r="F100" s="6"/>
      <c r="G100" s="6"/>
      <c r="H100" s="6"/>
      <c r="I100" s="6"/>
      <c r="J100" s="6"/>
      <c r="K100" s="6"/>
      <c r="L100" s="6"/>
    </row>
    <row r="101" spans="1:12" ht="33.75" hidden="1" customHeight="1">
      <c r="A101" s="6"/>
      <c r="B101" s="6"/>
      <c r="C101" s="6"/>
      <c r="D101" s="6"/>
      <c r="E101" s="6"/>
      <c r="F101" s="6"/>
      <c r="G101" s="6"/>
      <c r="H101" s="6"/>
      <c r="I101" s="6"/>
      <c r="J101" s="6"/>
      <c r="K101" s="6"/>
      <c r="L101" s="6"/>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sheetData>
  <mergeCells count="5">
    <mergeCell ref="J2:K2"/>
    <mergeCell ref="B2:C2"/>
    <mergeCell ref="D2:E2"/>
    <mergeCell ref="F2:G2"/>
    <mergeCell ref="H2:I2"/>
  </mergeCells>
  <dataValidations count="1">
    <dataValidation type="list" allowBlank="1" showInputMessage="1" showErrorMessage="1" sqref="H4:H6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2019-07-03T11:19:54Z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